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ítko levé" sheetId="2" r:id="rId2"/>
    <sheet name="SO 02 - Stavítko pravé" sheetId="3" r:id="rId3"/>
    <sheet name="VON - Vedlejší a ostatní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Stavítko levé'!$C$129:$K$277</definedName>
    <definedName name="_xlnm.Print_Area" localSheetId="1">'SO 01 - Stavítko levé'!$C$117:$K$277</definedName>
    <definedName name="_xlnm.Print_Titles" localSheetId="1">'SO 01 - Stavítko levé'!$129:$129</definedName>
    <definedName name="_xlnm._FilterDatabase" localSheetId="2" hidden="1">'SO 02 - Stavítko pravé'!$C$129:$K$277</definedName>
    <definedName name="_xlnm.Print_Area" localSheetId="2">'SO 02 - Stavítko pravé'!$C$117:$K$277</definedName>
    <definedName name="_xlnm.Print_Titles" localSheetId="2">'SO 02 - Stavítko pravé'!$129:$129</definedName>
    <definedName name="_xlnm._FilterDatabase" localSheetId="3" hidden="1">'VON - Vedlejší a ostatní ...'!$C$119:$K$128</definedName>
    <definedName name="_xlnm.Print_Area" localSheetId="3">'VON - Vedlejší a ostatní ...'!$C$107:$K$128</definedName>
    <definedName name="_xlnm.Print_Titles" localSheetId="3">'VON - Vedlejší a ostatní 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8"/>
  <c r="BH128"/>
  <c r="BG128"/>
  <c r="BF128"/>
  <c r="T128"/>
  <c r="T127"/>
  <c r="R128"/>
  <c r="R127"/>
  <c r="P128"/>
  <c r="P127"/>
  <c r="BI126"/>
  <c r="BH126"/>
  <c r="BG126"/>
  <c r="BF126"/>
  <c r="T126"/>
  <c r="T125"/>
  <c r="R126"/>
  <c r="R125"/>
  <c r="P126"/>
  <c r="P125"/>
  <c r="BI124"/>
  <c r="BH124"/>
  <c r="BG124"/>
  <c r="BF124"/>
  <c r="T124"/>
  <c r="R124"/>
  <c r="P124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92"/>
  <c r="J17"/>
  <c r="J12"/>
  <c r="J89"/>
  <c r="E7"/>
  <c r="E110"/>
  <c i="3" r="J37"/>
  <c r="J36"/>
  <c i="1" r="AY96"/>
  <c i="3" r="J35"/>
  <c i="1" r="AX96"/>
  <c i="3"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J126"/>
  <c r="F126"/>
  <c r="F124"/>
  <c r="E122"/>
  <c r="J91"/>
  <c r="F91"/>
  <c r="F89"/>
  <c r="E87"/>
  <c r="J24"/>
  <c r="E24"/>
  <c r="J127"/>
  <c r="J23"/>
  <c r="J18"/>
  <c r="E18"/>
  <c r="F92"/>
  <c r="J17"/>
  <c r="J12"/>
  <c r="J89"/>
  <c r="E7"/>
  <c r="E120"/>
  <c i="2" r="J37"/>
  <c r="J36"/>
  <c i="1" r="AY95"/>
  <c i="2" r="J35"/>
  <c i="1" r="AX95"/>
  <c i="2"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J126"/>
  <c r="F126"/>
  <c r="F124"/>
  <c r="E122"/>
  <c r="J91"/>
  <c r="F91"/>
  <c r="F89"/>
  <c r="E87"/>
  <c r="J24"/>
  <c r="E24"/>
  <c r="J92"/>
  <c r="J23"/>
  <c r="J18"/>
  <c r="E18"/>
  <c r="F127"/>
  <c r="J17"/>
  <c r="J12"/>
  <c r="J124"/>
  <c r="E7"/>
  <c r="E85"/>
  <c i="1" r="L90"/>
  <c r="AM90"/>
  <c r="AM89"/>
  <c r="L89"/>
  <c r="AM87"/>
  <c r="L87"/>
  <c r="L85"/>
  <c r="L84"/>
  <c i="4" r="BK123"/>
  <c i="3" r="J272"/>
  <c r="BK270"/>
  <c r="J255"/>
  <c r="BK248"/>
  <c r="BK245"/>
  <c r="BK242"/>
  <c r="BK239"/>
  <c r="BK236"/>
  <c r="J232"/>
  <c r="J229"/>
  <c r="J225"/>
  <c r="BK212"/>
  <c r="BK187"/>
  <c r="BK183"/>
  <c r="J180"/>
  <c r="J177"/>
  <c r="BK173"/>
  <c r="BK171"/>
  <c r="BK168"/>
  <c r="BK165"/>
  <c r="BK160"/>
  <c r="J159"/>
  <c r="BK156"/>
  <c r="J150"/>
  <c r="BK147"/>
  <c r="BK145"/>
  <c r="J133"/>
  <c i="2" r="J265"/>
  <c r="J261"/>
  <c r="BK255"/>
  <c r="J252"/>
  <c r="BK248"/>
  <c r="J242"/>
  <c r="J229"/>
  <c r="J222"/>
  <c r="BK215"/>
  <c r="BK212"/>
  <c r="J206"/>
  <c r="BK199"/>
  <c r="BK190"/>
  <c r="J187"/>
  <c r="J183"/>
  <c r="BK180"/>
  <c r="J177"/>
  <c r="BK175"/>
  <c r="BK171"/>
  <c r="BK165"/>
  <c r="J164"/>
  <c r="J153"/>
  <c r="J150"/>
  <c r="J147"/>
  <c r="BK145"/>
  <c r="J139"/>
  <c r="BK135"/>
  <c r="J133"/>
  <c i="4" r="BK128"/>
  <c r="J126"/>
  <c r="J124"/>
  <c i="3" r="BK276"/>
  <c r="J276"/>
  <c r="J267"/>
  <c r="J242"/>
  <c r="J239"/>
  <c r="BK232"/>
  <c r="BK225"/>
  <c r="J222"/>
  <c r="BK219"/>
  <c r="J215"/>
  <c r="J187"/>
  <c r="J183"/>
  <c r="BK175"/>
  <c r="J173"/>
  <c r="BK164"/>
  <c r="BK163"/>
  <c r="J147"/>
  <c r="J144"/>
  <c r="J141"/>
  <c r="BK133"/>
  <c i="2" r="BK276"/>
  <c r="J276"/>
  <c r="J274"/>
  <c r="J272"/>
  <c r="BK270"/>
  <c r="J258"/>
  <c r="J255"/>
  <c r="BK252"/>
  <c r="BK245"/>
  <c r="BK242"/>
  <c r="J239"/>
  <c r="BK236"/>
  <c r="BK232"/>
  <c r="BK225"/>
  <c r="BK222"/>
  <c r="J219"/>
  <c r="BK209"/>
  <c r="BK203"/>
  <c r="BK193"/>
  <c r="BK183"/>
  <c r="J180"/>
  <c r="J175"/>
  <c r="J171"/>
  <c r="J168"/>
  <c r="J156"/>
  <c r="BK150"/>
  <c r="BK144"/>
  <c r="J143"/>
  <c r="BK137"/>
  <c i="4" r="BK126"/>
  <c r="J123"/>
  <c i="3" r="BK274"/>
  <c r="BK272"/>
  <c r="J270"/>
  <c r="BK267"/>
  <c r="J265"/>
  <c r="BK261"/>
  <c r="BK258"/>
  <c r="BK255"/>
  <c r="J252"/>
  <c r="J248"/>
  <c r="J245"/>
  <c r="BK215"/>
  <c r="J212"/>
  <c r="J209"/>
  <c r="J206"/>
  <c r="BK203"/>
  <c r="J199"/>
  <c r="BK196"/>
  <c r="BK193"/>
  <c r="J190"/>
  <c r="J171"/>
  <c r="J164"/>
  <c r="BK159"/>
  <c r="J156"/>
  <c r="J153"/>
  <c r="J145"/>
  <c r="J143"/>
  <c r="BK139"/>
  <c r="BK137"/>
  <c r="J135"/>
  <c i="2" r="BK267"/>
  <c r="BK265"/>
  <c r="BK229"/>
  <c r="BK219"/>
  <c r="J212"/>
  <c r="J209"/>
  <c r="BK206"/>
  <c r="J203"/>
  <c r="J199"/>
  <c r="J196"/>
  <c r="BK187"/>
  <c r="BK173"/>
  <c r="J165"/>
  <c r="BK164"/>
  <c r="J163"/>
  <c r="BK160"/>
  <c r="J159"/>
  <c r="BK156"/>
  <c r="J145"/>
  <c r="J144"/>
  <c r="BK143"/>
  <c r="BK141"/>
  <c r="J137"/>
  <c r="BK133"/>
  <c i="4" r="J128"/>
  <c r="BK124"/>
  <c i="3" r="J274"/>
  <c r="BK265"/>
  <c r="J261"/>
  <c r="J258"/>
  <c r="BK252"/>
  <c r="J236"/>
  <c r="BK229"/>
  <c r="BK222"/>
  <c r="J219"/>
  <c r="BK209"/>
  <c r="BK206"/>
  <c r="J203"/>
  <c r="BK199"/>
  <c r="J196"/>
  <c r="J193"/>
  <c r="BK190"/>
  <c r="BK180"/>
  <c r="BK177"/>
  <c r="J175"/>
  <c r="J168"/>
  <c r="J165"/>
  <c r="J163"/>
  <c r="J160"/>
  <c r="BK153"/>
  <c r="BK150"/>
  <c r="BK144"/>
  <c r="BK143"/>
  <c r="BK141"/>
  <c r="J139"/>
  <c r="J137"/>
  <c r="BK135"/>
  <c i="2" r="BK274"/>
  <c r="BK272"/>
  <c r="J270"/>
  <c r="J267"/>
  <c r="BK261"/>
  <c r="BK258"/>
  <c r="J248"/>
  <c r="J245"/>
  <c r="BK239"/>
  <c r="J236"/>
  <c r="J232"/>
  <c r="J225"/>
  <c r="J215"/>
  <c r="BK196"/>
  <c r="J193"/>
  <c r="J190"/>
  <c r="BK177"/>
  <c r="J173"/>
  <c r="BK168"/>
  <c r="BK163"/>
  <c r="J160"/>
  <c r="BK159"/>
  <c r="BK153"/>
  <c r="BK147"/>
  <c r="J141"/>
  <c r="BK139"/>
  <c r="J135"/>
  <c i="1" r="AS94"/>
  <c i="2" l="1" r="T134"/>
  <c r="P167"/>
  <c r="BK186"/>
  <c r="J186"/>
  <c r="J103"/>
  <c r="BK202"/>
  <c r="J202"/>
  <c r="J104"/>
  <c r="R202"/>
  <c r="T218"/>
  <c r="P228"/>
  <c r="P235"/>
  <c r="P251"/>
  <c r="BK264"/>
  <c r="J264"/>
  <c r="J109"/>
  <c r="R264"/>
  <c r="T269"/>
  <c i="3" r="P134"/>
  <c r="T167"/>
  <c r="R179"/>
  <c r="P186"/>
  <c r="T202"/>
  <c r="R218"/>
  <c r="BK235"/>
  <c r="J235"/>
  <c r="J107"/>
  <c r="BK251"/>
  <c r="J251"/>
  <c r="J108"/>
  <c r="BK264"/>
  <c r="J264"/>
  <c r="J109"/>
  <c r="BK269"/>
  <c r="J269"/>
  <c r="J110"/>
  <c i="2" r="BK134"/>
  <c r="J134"/>
  <c r="J99"/>
  <c r="BK167"/>
  <c r="BK179"/>
  <c r="J179"/>
  <c r="J102"/>
  <c r="R179"/>
  <c r="R186"/>
  <c r="P202"/>
  <c r="P218"/>
  <c r="BK235"/>
  <c r="J235"/>
  <c r="J107"/>
  <c r="BK251"/>
  <c r="J251"/>
  <c r="J108"/>
  <c r="T251"/>
  <c r="BK269"/>
  <c r="J269"/>
  <c r="J110"/>
  <c i="3" r="R134"/>
  <c r="P167"/>
  <c r="P179"/>
  <c r="T186"/>
  <c r="R202"/>
  <c r="P218"/>
  <c r="T228"/>
  <c r="T235"/>
  <c r="T251"/>
  <c r="T264"/>
  <c r="P269"/>
  <c i="2" r="R134"/>
  <c r="T167"/>
  <c r="P179"/>
  <c r="P186"/>
  <c r="T202"/>
  <c r="R218"/>
  <c r="T228"/>
  <c r="T235"/>
  <c r="R251"/>
  <c r="P264"/>
  <c r="R269"/>
  <c i="3" r="BK134"/>
  <c r="J134"/>
  <c r="J99"/>
  <c r="R167"/>
  <c r="BK186"/>
  <c r="J186"/>
  <c r="J103"/>
  <c r="BK202"/>
  <c r="J202"/>
  <c r="J104"/>
  <c r="BK218"/>
  <c r="J218"/>
  <c r="J105"/>
  <c r="T218"/>
  <c r="P228"/>
  <c r="R235"/>
  <c r="R251"/>
  <c r="R264"/>
  <c r="T269"/>
  <c i="2" r="P134"/>
  <c r="R167"/>
  <c r="T179"/>
  <c r="T186"/>
  <c r="BK218"/>
  <c r="J218"/>
  <c r="J105"/>
  <c r="BK228"/>
  <c r="J228"/>
  <c r="J106"/>
  <c r="R228"/>
  <c r="R235"/>
  <c r="T264"/>
  <c r="P269"/>
  <c i="3" r="T134"/>
  <c r="BK167"/>
  <c r="J167"/>
  <c r="J101"/>
  <c r="BK179"/>
  <c r="J179"/>
  <c r="J102"/>
  <c r="T179"/>
  <c r="R186"/>
  <c r="P202"/>
  <c r="BK228"/>
  <c r="J228"/>
  <c r="J106"/>
  <c r="R228"/>
  <c r="P235"/>
  <c r="P251"/>
  <c r="P264"/>
  <c r="R269"/>
  <c i="4" r="BK122"/>
  <c r="J122"/>
  <c r="J98"/>
  <c r="P122"/>
  <c r="P121"/>
  <c r="P120"/>
  <c i="1" r="AU97"/>
  <c i="4" r="R122"/>
  <c r="R121"/>
  <c r="R120"/>
  <c r="T122"/>
  <c r="T121"/>
  <c r="T120"/>
  <c i="2" r="F92"/>
  <c r="BE143"/>
  <c r="BE144"/>
  <c r="BE145"/>
  <c r="BE147"/>
  <c r="BE164"/>
  <c r="BE165"/>
  <c r="BE173"/>
  <c r="BE180"/>
  <c r="BE199"/>
  <c r="BE206"/>
  <c r="BE219"/>
  <c r="BE225"/>
  <c r="BE229"/>
  <c r="BE252"/>
  <c r="BE255"/>
  <c r="BK132"/>
  <c r="J132"/>
  <c r="J98"/>
  <c i="3" r="E85"/>
  <c r="J92"/>
  <c r="F127"/>
  <c r="BE133"/>
  <c r="BE168"/>
  <c r="BE203"/>
  <c r="BE206"/>
  <c r="BE242"/>
  <c r="BE267"/>
  <c r="BE274"/>
  <c i="4" r="J114"/>
  <c r="J117"/>
  <c i="2" r="J89"/>
  <c r="E120"/>
  <c r="BE135"/>
  <c r="BE163"/>
  <c r="BE177"/>
  <c r="BE187"/>
  <c r="BE190"/>
  <c r="BE212"/>
  <c r="BE222"/>
  <c r="BE236"/>
  <c r="BE245"/>
  <c r="BE258"/>
  <c r="BE270"/>
  <c i="3" r="J124"/>
  <c r="BE145"/>
  <c r="BE160"/>
  <c r="BE164"/>
  <c r="BE171"/>
  <c r="BE175"/>
  <c r="BE177"/>
  <c r="BE180"/>
  <c r="BE183"/>
  <c r="BE199"/>
  <c r="BE212"/>
  <c r="BE215"/>
  <c r="BE219"/>
  <c r="BE222"/>
  <c r="BE225"/>
  <c r="BE236"/>
  <c r="BE239"/>
  <c r="BE270"/>
  <c i="4" r="E85"/>
  <c r="F117"/>
  <c r="BE124"/>
  <c i="2" r="J127"/>
  <c r="BE133"/>
  <c r="BE137"/>
  <c r="BE141"/>
  <c r="BE153"/>
  <c r="BE156"/>
  <c r="BE159"/>
  <c r="BE160"/>
  <c r="BE171"/>
  <c r="BE175"/>
  <c r="BE183"/>
  <c r="BE196"/>
  <c r="BE209"/>
  <c r="BE215"/>
  <c r="BE248"/>
  <c r="BE261"/>
  <c r="BE267"/>
  <c r="BE276"/>
  <c i="3" r="BE135"/>
  <c r="BE139"/>
  <c r="BE141"/>
  <c r="BE147"/>
  <c r="BE150"/>
  <c r="BE153"/>
  <c r="BE156"/>
  <c r="BE159"/>
  <c r="BE165"/>
  <c r="BE173"/>
  <c r="BE187"/>
  <c r="BE190"/>
  <c r="BE193"/>
  <c r="BE209"/>
  <c r="BE229"/>
  <c r="BE245"/>
  <c r="BE252"/>
  <c r="BE258"/>
  <c r="BE261"/>
  <c r="BE272"/>
  <c r="BE276"/>
  <c r="BK132"/>
  <c r="J132"/>
  <c r="J98"/>
  <c i="2" r="BE139"/>
  <c r="BE150"/>
  <c r="BE168"/>
  <c r="BE193"/>
  <c r="BE203"/>
  <c r="BE232"/>
  <c r="BE239"/>
  <c r="BE242"/>
  <c r="BE265"/>
  <c r="BE272"/>
  <c r="BE274"/>
  <c i="3" r="BE137"/>
  <c r="BE143"/>
  <c r="BE144"/>
  <c r="BE163"/>
  <c r="BE196"/>
  <c r="BE232"/>
  <c r="BE248"/>
  <c r="BE255"/>
  <c r="BE265"/>
  <c i="4" r="BE123"/>
  <c r="BE126"/>
  <c r="BE128"/>
  <c r="BK125"/>
  <c r="J125"/>
  <c r="J99"/>
  <c r="BK127"/>
  <c r="J127"/>
  <c r="J100"/>
  <c i="2" r="F34"/>
  <c i="1" r="BA95"/>
  <c i="2" r="F35"/>
  <c i="1" r="BB95"/>
  <c i="4" r="F37"/>
  <c i="1" r="BD97"/>
  <c i="4" r="F36"/>
  <c i="1" r="BC97"/>
  <c i="3" r="F34"/>
  <c i="1" r="BA96"/>
  <c i="2" r="F36"/>
  <c i="1" r="BC95"/>
  <c i="3" r="J34"/>
  <c i="1" r="AW96"/>
  <c i="3" r="F35"/>
  <c i="1" r="BB96"/>
  <c i="2" r="F37"/>
  <c i="1" r="BD95"/>
  <c i="4" r="F34"/>
  <c i="1" r="BA97"/>
  <c i="3" r="F36"/>
  <c i="1" r="BC96"/>
  <c i="4" r="F35"/>
  <c i="1" r="BB97"/>
  <c i="2" r="J34"/>
  <c i="1" r="AW95"/>
  <c i="4" r="J34"/>
  <c i="1" r="AW97"/>
  <c i="3" r="F37"/>
  <c i="1" r="BD96"/>
  <c i="3" l="1" r="R166"/>
  <c r="R131"/>
  <c r="R130"/>
  <c r="P166"/>
  <c r="P131"/>
  <c r="P130"/>
  <c i="1" r="AU96"/>
  <c i="2" r="T166"/>
  <c r="T131"/>
  <c r="T130"/>
  <c r="BK166"/>
  <c r="J166"/>
  <c r="J100"/>
  <c r="P166"/>
  <c r="P131"/>
  <c r="P130"/>
  <c i="1" r="AU95"/>
  <c i="3" r="T166"/>
  <c r="T131"/>
  <c r="T130"/>
  <c i="2" r="R166"/>
  <c r="R131"/>
  <c r="R130"/>
  <c r="BK131"/>
  <c r="J131"/>
  <c r="J97"/>
  <c r="J167"/>
  <c r="J101"/>
  <c i="3" r="BK166"/>
  <c r="J166"/>
  <c r="J100"/>
  <c i="4" r="BK121"/>
  <c r="J121"/>
  <c r="J97"/>
  <c i="3" r="F33"/>
  <c i="1" r="AZ96"/>
  <c r="BB94"/>
  <c r="AX94"/>
  <c r="BC94"/>
  <c r="W32"/>
  <c i="2" r="J33"/>
  <c i="1" r="AV95"/>
  <c r="AT95"/>
  <c r="BA94"/>
  <c r="W30"/>
  <c i="2" r="F33"/>
  <c i="1" r="AZ95"/>
  <c r="BD94"/>
  <c r="W33"/>
  <c i="3" r="J33"/>
  <c i="1" r="AV96"/>
  <c r="AT96"/>
  <c i="4" r="J33"/>
  <c i="1" r="AV97"/>
  <c r="AT97"/>
  <c i="4" r="F33"/>
  <c i="1" r="AZ97"/>
  <c i="3" l="1" r="BK131"/>
  <c r="J131"/>
  <c r="J97"/>
  <c i="2" r="BK130"/>
  <c r="J130"/>
  <c i="4" r="BK120"/>
  <c r="J120"/>
  <c r="J96"/>
  <c i="1" r="AZ94"/>
  <c r="W29"/>
  <c r="AU94"/>
  <c r="AW94"/>
  <c r="AK30"/>
  <c i="2" r="J30"/>
  <c i="1" r="AG95"/>
  <c r="AN95"/>
  <c r="AY94"/>
  <c r="W31"/>
  <c i="2" l="1" r="J96"/>
  <c i="3" r="BK130"/>
  <c r="J130"/>
  <c r="J96"/>
  <c i="2" r="J39"/>
  <c i="1" r="AV94"/>
  <c r="AK29"/>
  <c i="4" r="J30"/>
  <c i="1" r="AG97"/>
  <c r="AN97"/>
  <c i="4" l="1" r="J39"/>
  <c i="3" r="J30"/>
  <c i="1" r="AG96"/>
  <c r="AN96"/>
  <c r="AT94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<sst xmlns="http://schemas.openxmlformats.org/spreadsheetml/2006/main">
  <si>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</si>
  <si>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</si>
  <si>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</si>
  <si>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</si>
  <si>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{71f83d3a-38b5-442b-82e5-4db9ec9a29f9}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</si>
  <si>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</si>
  <si>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</si>
  <si>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</si>
  <si>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</si>
  <si>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</si>
  <si>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</si>
  <si>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</si>
  <si>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</si>
  <si>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</si>
  <si>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11-9115-0100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</si>
  <si>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</si>
  <si>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</si>
  <si>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Štěchovice - oprava stavítek a vystrojení šachet obtoků PK</t>
  </si>
  <si>
    <t>KSO:</t>
  </si>
  <si>
    <t>CC-CZ:</t>
  </si>
  <si>
    <t>Místo:</t>
  </si>
  <si>
    <t xml:space="preserve"> </t>
  </si>
  <si>
    <t>Datum:</t>
  </si>
  <si>
    <t>30. 9. 2019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</si>
  <si>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</si>
  <si>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</si>
  <si>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</si>
  <si>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</si>
  <si>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</si>
  <si>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</si>
  <si>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</si>
  <si>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</si>
  <si>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</si>
  <si>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26475081</t>
  </si>
  <si>
    <t>Sweco Hydroprojekt a.s.</t>
  </si>
  <si>
    <t>CZ26475081</t>
  </si>
  <si>
    <t>True</t>
  </si>
  <si>
    <t>Zpracovatel:</t>
  </si>
  <si>
    <t>Poznámka:</t>
  </si>
  <si>
    <t xml:space="preserve"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 sloupci "Cenová soustava" uveden žádný údaj, nepochází z Cenové soustavy ÚRS._x000d_
_x000d_
CU 2019/II_x000d_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</si>
  <si>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</si>
  <si>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</si>
  <si>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</si>
  <si>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</si>
  <si>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</si>
  <si>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</si>
  <si>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</si>
  <si>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</si>
  <si>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</si>
  <si>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</si>
  <si>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</si>
  <si>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</si>
  <si>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</si>
  <si>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</si>
  <si>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</si>
  <si>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</si>
  <si>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</si>
  <si>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</si>
  <si>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</si>
  <si>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</si>
  <si>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</si>
  <si>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</si>
  <si>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</si>
  <si>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</si>
  <si>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</si>
  <si>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</si>
  <si>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</si>
  <si>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</si>
  <si>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</si>
  <si>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</si>
  <si>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</si>
  <si>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</si>
  <si>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</si>
  <si>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</si>
  <si>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</si>
  <si>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</si>
  <si>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</si>
  <si>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</si>
  <si>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</si>
  <si>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</si>
  <si>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</si>
  <si>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</si>
  <si>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</si>
  <si>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</si>
  <si>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</si>
  <si>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</si>
  <si>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Stavítko levé</t>
  </si>
  <si>
    <t>STA</t>
  </si>
  <si>
    <t>1</t>
  </si>
  <si>
    <t>{c976a9e6-837a-4f69-bd0d-de25653aca91}</t>
  </si>
  <si>
    <t>2</t>
  </si>
  <si>
    <t>SO 02</t>
  </si>
  <si>
    <t>Stavítko pravé</t>
  </si>
  <si>
    <t>{9ed93bb4-14e9-4ea7-b8b8-d0517b92c927}</t>
  </si>
  <si>
    <t>VON</t>
  </si>
  <si>
    <t>Vedlejší a ostatní náklady</t>
  </si>
  <si>
    <t>{f6d4928a-aeda-4898-b9a6-6b3d54370a59}</t>
  </si>
  <si>
    <t>KRYCÍ LIST SOUPISU PRACÍ</t>
  </si>
  <si>
    <t>Objekt:</t>
  </si>
  <si>
    <t>SO 01 - Stavítko levé</t>
  </si>
  <si>
    <t>REKAPITULACE ČLENĚNÍ SOUPISU PRACÍ</t>
  </si>
  <si>
    <t>Kód dílu - Popis</t>
  </si>
  <si>
    <t>Cena celkem [CZK]</t>
  </si>
  <si>
    <t>Náklady ze soupisu prací</t>
  </si>
  <si>
    <t>-1</t>
  </si>
  <si>
    <t>N00 - VD Štěchovice - oprava stavítek a vystrojení šachet obtoků PK</t>
  </si>
  <si>
    <t xml:space="preserve">    N01 - Nepojmenovaný díl</t>
  </si>
  <si>
    <t xml:space="preserve">    N02 - DODÁVKA STAVEBNÍ + MONTÁŽ</t>
  </si>
  <si>
    <t xml:space="preserve">    N03 - DODÁVKA STROJNÍ + MONTÁŽ</t>
  </si>
  <si>
    <t xml:space="preserve">      N03.1 - Stavítko obtoku, č.v. 1.0</t>
  </si>
  <si>
    <t xml:space="preserve">      N03.2 - Stavítková tabule, č.v. 1.1</t>
  </si>
  <si>
    <t xml:space="preserve">      N03.3 - Těsnění, č.v. 1.2</t>
  </si>
  <si>
    <t xml:space="preserve">      N03.4 - Pojezdové kolo, č.v. 1.3</t>
  </si>
  <si>
    <t xml:space="preserve">      N03.5 - Svazková zpružina, č.v. 1.4</t>
  </si>
  <si>
    <t xml:space="preserve">      N03.6 - Těsnící lišty, č.v. 2.0</t>
  </si>
  <si>
    <t xml:space="preserve">      N03.7 - Konzola, č.v. 3.0</t>
  </si>
  <si>
    <t xml:space="preserve">      N03.8 - Cévová tyč, č.v. 4.0</t>
  </si>
  <si>
    <t xml:space="preserve">      N03.9 - Vystrojení stavítka (Šachta stavítka obtoku č.v.0.0)</t>
  </si>
  <si>
    <t xml:space="preserve">      N03.10 - Výměna protivodních opěrných kolejnic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</si>
  <si>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</si>
  <si>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</si>
  <si>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</si>
  <si>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</si>
  <si>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</si>
  <si>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</si>
  <si>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</si>
  <si>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</si>
  <si>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</si>
  <si>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</si>
  <si>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</si>
  <si>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</si>
  <si>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</si>
  <si>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</si>
  <si>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4</t>
  </si>
  <si>
    <t>ROZPOCET</t>
  </si>
  <si>
    <t>N01</t>
  </si>
  <si>
    <t>Nepojmenovaný díl</t>
  </si>
  <si>
    <t>K</t>
  </si>
  <si>
    <t>N01_1</t>
  </si>
  <si>
    <t>Demontáž kompletního zařízení</t>
  </si>
  <si>
    <t>kg</t>
  </si>
  <si>
    <t>2029121638</t>
  </si>
  <si>
    <t>N02</t>
  </si>
  <si>
    <t>DODÁVKA STAVEBNÍ + MONTÁŽ</t>
  </si>
  <si>
    <t>N02_1</t>
  </si>
  <si>
    <t>Potápěčské práce (hloubka 25 m)</t>
  </si>
  <si>
    <t>kpl</t>
  </si>
  <si>
    <t>-749038704</t>
  </si>
  <si>
    <t>P</t>
  </si>
  <si>
    <t>Poznámka k položce:_x000d_
2 dny zahrazení + 1 den vyhrazení obtoku</t>
  </si>
  <si>
    <t>3</t>
  </si>
  <si>
    <t>M</t>
  </si>
  <si>
    <t>N02_2</t>
  </si>
  <si>
    <t>manipulační prostředky</t>
  </si>
  <si>
    <t>8</t>
  </si>
  <si>
    <t>316053935</t>
  </si>
  <si>
    <t>Poznámka k položce:_x000d_
po celou dobu stavby</t>
  </si>
  <si>
    <t>N02_3</t>
  </si>
  <si>
    <t>nájem pontonu</t>
  </si>
  <si>
    <t>-1403323521</t>
  </si>
  <si>
    <t>Poznámka k položce:_x000d_
zapůjčí zdarma PVL</t>
  </si>
  <si>
    <t>5</t>
  </si>
  <si>
    <t>N02_4</t>
  </si>
  <si>
    <t>nájem remorkéru</t>
  </si>
  <si>
    <t>den</t>
  </si>
  <si>
    <t>944213172</t>
  </si>
  <si>
    <t>Poznámka k položce:_x000d_
2 dny demontáž + 2 dny montáž</t>
  </si>
  <si>
    <t>6</t>
  </si>
  <si>
    <t>N02_5</t>
  </si>
  <si>
    <t>Lešení, montáž a demontáž</t>
  </si>
  <si>
    <t>-1654673122</t>
  </si>
  <si>
    <t>7</t>
  </si>
  <si>
    <t>N02_6</t>
  </si>
  <si>
    <t>Pomocné konstrukce</t>
  </si>
  <si>
    <t>-247345441</t>
  </si>
  <si>
    <t>N02_7</t>
  </si>
  <si>
    <t>Práce lezeckou technikou</t>
  </si>
  <si>
    <t>-301841812</t>
  </si>
  <si>
    <t>Poznámka k položce:_x000d_
2 dny demontáž, 2 dny montáž</t>
  </si>
  <si>
    <t>9</t>
  </si>
  <si>
    <t>N02_8</t>
  </si>
  <si>
    <t>Bourání ruční vč. naložení suti</t>
  </si>
  <si>
    <t>m3</t>
  </si>
  <si>
    <t>99835751</t>
  </si>
  <si>
    <t>VV</t>
  </si>
  <si>
    <t>STAVEBNÍ ÚPRAVY</t>
  </si>
  <si>
    <t>0,3"m3"</t>
  </si>
  <si>
    <t>10</t>
  </si>
  <si>
    <t>N02_9</t>
  </si>
  <si>
    <t>Očištění tlakovou vodou</t>
  </si>
  <si>
    <t>m2</t>
  </si>
  <si>
    <t>-2125753124</t>
  </si>
  <si>
    <t>2"m2"</t>
  </si>
  <si>
    <t>11</t>
  </si>
  <si>
    <t>N02_10</t>
  </si>
  <si>
    <t>Zálivka kolejnic - vysokopevnostní</t>
  </si>
  <si>
    <t>2124601165</t>
  </si>
  <si>
    <t>12</t>
  </si>
  <si>
    <t>N02_11</t>
  </si>
  <si>
    <t>Vysprávka povrchu reprofilační maltou</t>
  </si>
  <si>
    <t>-817467837</t>
  </si>
  <si>
    <t>0,1"m3"</t>
  </si>
  <si>
    <t>13</t>
  </si>
  <si>
    <t>N02_12</t>
  </si>
  <si>
    <t>Chemické kotvy M16 včetně vrtů</t>
  </si>
  <si>
    <t>-1539260717</t>
  </si>
  <si>
    <t>14</t>
  </si>
  <si>
    <t>N02_13</t>
  </si>
  <si>
    <t>Epoxidový přechodový můstek včetně přípravy povrchu</t>
  </si>
  <si>
    <t>527226153</t>
  </si>
  <si>
    <t>1,5"m2"</t>
  </si>
  <si>
    <t>N02_14</t>
  </si>
  <si>
    <t>Vysprávka prahu rámu stavítka</t>
  </si>
  <si>
    <t>-1499194283</t>
  </si>
  <si>
    <t>16</t>
  </si>
  <si>
    <t>N02_15</t>
  </si>
  <si>
    <t>Likvidace suti</t>
  </si>
  <si>
    <t>573955659</t>
  </si>
  <si>
    <t>17</t>
  </si>
  <si>
    <t>N02_16</t>
  </si>
  <si>
    <t>Likvidace šrotu</t>
  </si>
  <si>
    <t>t</t>
  </si>
  <si>
    <t>-1761172764</t>
  </si>
  <si>
    <t>N03</t>
  </si>
  <si>
    <t>DODÁVKA STROJNÍ + MONTÁŽ</t>
  </si>
  <si>
    <t>N03.1</t>
  </si>
  <si>
    <t>Stavítko obtoku, č.v. 1.0</t>
  </si>
  <si>
    <t>18</t>
  </si>
  <si>
    <t>N03.1_1</t>
  </si>
  <si>
    <t>Prahové těsnění, mat. dub, dodávka + opracování</t>
  </si>
  <si>
    <t>1002070480</t>
  </si>
  <si>
    <t>Prahové těsnění, mat. dub, dodávka + opracování - 0,14 m3</t>
  </si>
  <si>
    <t>1"kpl"</t>
  </si>
  <si>
    <t>19</t>
  </si>
  <si>
    <t>N03.1_2</t>
  </si>
  <si>
    <t>Nátěr epoxidový + otryskání Sa 2,5</t>
  </si>
  <si>
    <t>1197983188</t>
  </si>
  <si>
    <t>6,5"m2"</t>
  </si>
  <si>
    <t>20</t>
  </si>
  <si>
    <t>N03.1_3</t>
  </si>
  <si>
    <t>Spojovací materiál, A2-70, komplet - montáž a dodávka</t>
  </si>
  <si>
    <t>937076870</t>
  </si>
  <si>
    <t>40"kg"</t>
  </si>
  <si>
    <t>N03.1_4</t>
  </si>
  <si>
    <t>Ložiskové pouzdro</t>
  </si>
  <si>
    <t>kus</t>
  </si>
  <si>
    <t>2124130537</t>
  </si>
  <si>
    <t>8"ks"</t>
  </si>
  <si>
    <t>22</t>
  </si>
  <si>
    <t>N03.1_5</t>
  </si>
  <si>
    <t>Těsnění</t>
  </si>
  <si>
    <t>1264086066</t>
  </si>
  <si>
    <t>N03.2</t>
  </si>
  <si>
    <t>Stavítková tabule, č.v. 1.1</t>
  </si>
  <si>
    <t>23</t>
  </si>
  <si>
    <t>N03.2_1</t>
  </si>
  <si>
    <t>Ocelová konstrukce svařovaná, mat. S355, montáž a dodávka</t>
  </si>
  <si>
    <t>1766369490</t>
  </si>
  <si>
    <t>Předpokládaný rozsah poškození cca 5%</t>
  </si>
  <si>
    <t>80"kg"</t>
  </si>
  <si>
    <t>24</t>
  </si>
  <si>
    <t>N03.2_2</t>
  </si>
  <si>
    <t>-139637209</t>
  </si>
  <si>
    <t>31"m2"</t>
  </si>
  <si>
    <t>N03.3</t>
  </si>
  <si>
    <t>Těsnění, č.v. 1.2</t>
  </si>
  <si>
    <t>25</t>
  </si>
  <si>
    <t>N03.3_1</t>
  </si>
  <si>
    <t>Ocelová konstrukce svařovaná, mat. S235, montáž a dodávka</t>
  </si>
  <si>
    <t>-874830287</t>
  </si>
  <si>
    <t>Kompletní výměna</t>
  </si>
  <si>
    <t>77"kg"</t>
  </si>
  <si>
    <t>26</t>
  </si>
  <si>
    <t>N03.3_2</t>
  </si>
  <si>
    <t>-412467037</t>
  </si>
  <si>
    <t>2,6"m2"</t>
  </si>
  <si>
    <t>27</t>
  </si>
  <si>
    <t>N03.3_3</t>
  </si>
  <si>
    <t>Notové těsnění, PN 00 4080, typ č. 1B, montáž a dodávka</t>
  </si>
  <si>
    <t>m</t>
  </si>
  <si>
    <t>-673547116</t>
  </si>
  <si>
    <t>6,2"m"</t>
  </si>
  <si>
    <t>28</t>
  </si>
  <si>
    <t>N03.3_4</t>
  </si>
  <si>
    <t>Pryžové těsnění deskové, montáž a dodávka</t>
  </si>
  <si>
    <t>-1017342705</t>
  </si>
  <si>
    <t>4,5"kg"</t>
  </si>
  <si>
    <t>29</t>
  </si>
  <si>
    <t>N03.3_5</t>
  </si>
  <si>
    <t>Spojovací materiál, A2-70, komplet, montáž a dodávka</t>
  </si>
  <si>
    <t>1824631524</t>
  </si>
  <si>
    <t>8"kg"</t>
  </si>
  <si>
    <t>N03.4</t>
  </si>
  <si>
    <t>Pojezdové kolo, č.v. 1.3</t>
  </si>
  <si>
    <t>30</t>
  </si>
  <si>
    <t>N03.4_1</t>
  </si>
  <si>
    <t>Dřevěný model pro formu na lití</t>
  </si>
  <si>
    <t>-1117548100</t>
  </si>
  <si>
    <t>Výměna 1 ks</t>
  </si>
  <si>
    <t>1"ks"</t>
  </si>
  <si>
    <t>31</t>
  </si>
  <si>
    <t>N03.4_2</t>
  </si>
  <si>
    <t>Odlitek, mat. 42 2650</t>
  </si>
  <si>
    <t>-1153681802</t>
  </si>
  <si>
    <t>400"kg"</t>
  </si>
  <si>
    <t>32</t>
  </si>
  <si>
    <t>N03.4_3</t>
  </si>
  <si>
    <t>Ohrubování kola</t>
  </si>
  <si>
    <t>-1939766842</t>
  </si>
  <si>
    <t>33</t>
  </si>
  <si>
    <t>N03.4_4</t>
  </si>
  <si>
    <t>Návar + zabroušení, montáž a dodávka</t>
  </si>
  <si>
    <t>-862750476</t>
  </si>
  <si>
    <t>Předpokládaný rozsah poškození cca 5% u zbylých 3 ks</t>
  </si>
  <si>
    <t>3"ks"*20"kg"</t>
  </si>
  <si>
    <t>34</t>
  </si>
  <si>
    <t>N03.4_5</t>
  </si>
  <si>
    <t>-1862370235</t>
  </si>
  <si>
    <t>4"ks"*1,8"m2"</t>
  </si>
  <si>
    <t>N03.5</t>
  </si>
  <si>
    <t>Svazková zpružina, č.v. 1.4</t>
  </si>
  <si>
    <t>35</t>
  </si>
  <si>
    <t>N03.5_1</t>
  </si>
  <si>
    <t>Stanovení charakteristiky zpružiny, analýza materiálů</t>
  </si>
  <si>
    <t>-1652313360</t>
  </si>
  <si>
    <t>Výměna 4 ks</t>
  </si>
  <si>
    <t>36</t>
  </si>
  <si>
    <t>N03.5_2</t>
  </si>
  <si>
    <t>Výroba zpružin včetně vidlic a rolen, montáž a dodávka</t>
  </si>
  <si>
    <t>-1428146220</t>
  </si>
  <si>
    <t>4"ks"*30 "kg"</t>
  </si>
  <si>
    <t>37</t>
  </si>
  <si>
    <t>N03.5_3</t>
  </si>
  <si>
    <t>-160532092</t>
  </si>
  <si>
    <t>4"ks"*5 "kg"</t>
  </si>
  <si>
    <t>N03.6</t>
  </si>
  <si>
    <t>Těsnící lišty, č.v. 2.0</t>
  </si>
  <si>
    <t>38</t>
  </si>
  <si>
    <t>N03.6_1</t>
  </si>
  <si>
    <t>Ocelová konstrukce obráběná, mat. 1.4301, montáž a dodávka</t>
  </si>
  <si>
    <t>1469286203</t>
  </si>
  <si>
    <t>57,4"kg"</t>
  </si>
  <si>
    <t>39</t>
  </si>
  <si>
    <t>N03.6_2</t>
  </si>
  <si>
    <t>Spojovací materiál, mosaz, komplet - montáž a dodávka</t>
  </si>
  <si>
    <t>1120372850</t>
  </si>
  <si>
    <t>2,6"kg"</t>
  </si>
  <si>
    <t>N03.7</t>
  </si>
  <si>
    <t>Konzola, č.v. 3.0</t>
  </si>
  <si>
    <t>40</t>
  </si>
  <si>
    <t>N03.7_1</t>
  </si>
  <si>
    <t>-1928949940</t>
  </si>
  <si>
    <t>Kompletní výměna 2 ks</t>
  </si>
  <si>
    <t>2"ks"*117,4 "kg"</t>
  </si>
  <si>
    <t>41</t>
  </si>
  <si>
    <t>N03.7_2</t>
  </si>
  <si>
    <t>1252688130</t>
  </si>
  <si>
    <t>2"ks"*4 "m2"</t>
  </si>
  <si>
    <t>42</t>
  </si>
  <si>
    <t>N03.7_3</t>
  </si>
  <si>
    <t>-1857227066</t>
  </si>
  <si>
    <t>2"ks"*12,4 "kg"</t>
  </si>
  <si>
    <t>43</t>
  </si>
  <si>
    <t>N03.7_4</t>
  </si>
  <si>
    <t>Rolny, mat. PE-UHMW, montáž a dodávka</t>
  </si>
  <si>
    <t>-1235517194</t>
  </si>
  <si>
    <t>2"ks"*5,2 "kg"</t>
  </si>
  <si>
    <t>44</t>
  </si>
  <si>
    <t>N03.7_5</t>
  </si>
  <si>
    <t>1399209826</t>
  </si>
  <si>
    <t>2"ks"*5 "kg"</t>
  </si>
  <si>
    <t>N03.8</t>
  </si>
  <si>
    <t>Cévová tyč, č.v. 4.0</t>
  </si>
  <si>
    <t>45</t>
  </si>
  <si>
    <t>N03.8_1</t>
  </si>
  <si>
    <t>Závěs - ocelová konstrukce obráběná, montáž a dodávka</t>
  </si>
  <si>
    <t>1110641560</t>
  </si>
  <si>
    <t>Předpokládaný rozsah poškození cca 5% u 2 ks</t>
  </si>
  <si>
    <t>2"ks"*86 "kg"</t>
  </si>
  <si>
    <t>46</t>
  </si>
  <si>
    <t>N03.8_2</t>
  </si>
  <si>
    <t>Cévová tyč - ocelová konstrukce svařovaná, montáž a dodávka</t>
  </si>
  <si>
    <t>-197688918</t>
  </si>
  <si>
    <t>2"ks"*55 "kg"</t>
  </si>
  <si>
    <t>47</t>
  </si>
  <si>
    <t>N03.8_3</t>
  </si>
  <si>
    <t>-52043950</t>
  </si>
  <si>
    <t>2"ks"*30 "m2"</t>
  </si>
  <si>
    <t>48</t>
  </si>
  <si>
    <t>N03.8_4</t>
  </si>
  <si>
    <t>-138059826</t>
  </si>
  <si>
    <t>2"ks"*50 "kg"</t>
  </si>
  <si>
    <t>N03.9</t>
  </si>
  <si>
    <t>Vystrojení stavítka (Šachta stavítka obtoku č.v.0.0)</t>
  </si>
  <si>
    <t>49</t>
  </si>
  <si>
    <t>N03.9_1</t>
  </si>
  <si>
    <t>Řetěz, průměr 32 mm, délka cca 26 m</t>
  </si>
  <si>
    <t>-1734723604</t>
  </si>
  <si>
    <t>2"ks"</t>
  </si>
  <si>
    <t>50</t>
  </si>
  <si>
    <t>N03.9_2</t>
  </si>
  <si>
    <t>1681805477</t>
  </si>
  <si>
    <t xml:space="preserve">120"kg"    "zahrnuje i čepy řetězu a cévové tyče</t>
  </si>
  <si>
    <t>N03.10</t>
  </si>
  <si>
    <t>Výměna protivodních opěrných kolejnic</t>
  </si>
  <si>
    <t>51</t>
  </si>
  <si>
    <t>N03.10_1</t>
  </si>
  <si>
    <t>Kolejnice typ 70/10 + ocelová konstrukce svařovaná, mat S235, montáž a dodávka</t>
  </si>
  <si>
    <t>1762429087</t>
  </si>
  <si>
    <t>2"ks"*100"kg"</t>
  </si>
  <si>
    <t>52</t>
  </si>
  <si>
    <t>N03.10_2</t>
  </si>
  <si>
    <t>1140984924</t>
  </si>
  <si>
    <t>2"ks"*2"m2"</t>
  </si>
  <si>
    <t>53</t>
  </si>
  <si>
    <t>N03.10_3</t>
  </si>
  <si>
    <t>Montážní materiál - závitové tyče, svěrky kolejnic, komplet - montáž a dodávka</t>
  </si>
  <si>
    <t>270136829</t>
  </si>
  <si>
    <t>20"kg"</t>
  </si>
  <si>
    <t>54</t>
  </si>
  <si>
    <t>N03.10_4</t>
  </si>
  <si>
    <t>-1288231086</t>
  </si>
  <si>
    <t xml:space="preserve">5"kg"  </t>
  </si>
  <si>
    <t>SO 02 - Stavítko pravé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</si>
  <si>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</si>
  <si>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</si>
  <si>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</si>
  <si>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</si>
  <si>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</si>
  <si>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</si>
  <si>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</si>
  <si>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</si>
  <si>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</si>
  <si>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</si>
  <si>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</si>
  <si>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</si>
  <si>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566808514</t>
  </si>
  <si>
    <t>013294000</t>
  </si>
  <si>
    <t>Výrobní dokumentace</t>
  </si>
  <si>
    <t>582571801</t>
  </si>
  <si>
    <t>VRN2</t>
  </si>
  <si>
    <t>Příprava staveniště</t>
  </si>
  <si>
    <t>02110300R</t>
  </si>
  <si>
    <t>Čerpání vč. nájmu a provozu čerpadla po celou dobu stavby, čerpaná výška 25 m</t>
  </si>
  <si>
    <t>555782897</t>
  </si>
  <si>
    <t>VRN3</t>
  </si>
  <si>
    <t>Zařízení staveniště</t>
  </si>
  <si>
    <t>03320300R</t>
  </si>
  <si>
    <t>Zařízení staveniště vč. likvidace - energie, osvětlení</t>
  </si>
  <si>
    <t>-427526180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</si>
</sst>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26</v>
      </c>
      <c r="AR10" s="20"/>
      <c r="BE10" s="29"/>
      <c r="BS10" s="17" t="s">
        <v>6</v>
      </c>
    </row>
    <row r="11" s="1" customFormat="1" ht="18.48" customHeight="1">
      <c r="B11" s="20"/>
      <c r="E11" s="25" t="s">
        <v>27</v>
      </c>
      <c r="AK11" s="30" t="s">
        <v>28</v>
      </c>
      <c r="AN11" s="25" t="s">
        <v>29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30</v>
      </c>
      <c r="AK13" s="30" t="s">
        <v>25</v>
      </c>
      <c r="AN13" s="32" t="s">
        <v>31</v>
      </c>
      <c r="AR13" s="20"/>
      <c r="BE13" s="29"/>
      <c r="BS13" s="17" t="s">
        <v>6</v>
      </c>
    </row>
    <row r="14">
      <c r="B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N14" s="32" t="s">
        <v>31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32</v>
      </c>
      <c r="AK16" s="30" t="s">
        <v>25</v>
      </c>
      <c r="AN16" s="25" t="s">
        <v>33</v>
      </c>
      <c r="AR16" s="20"/>
      <c r="BE16" s="29"/>
      <c r="BS16" s="17" t="s">
        <v>3</v>
      </c>
    </row>
    <row r="17" s="1" customFormat="1" ht="18.48" customHeight="1">
      <c r="B17" s="20"/>
      <c r="E17" s="25" t="s">
        <v>34</v>
      </c>
      <c r="AK17" s="30" t="s">
        <v>28</v>
      </c>
      <c r="AN17" s="25" t="s">
        <v>35</v>
      </c>
      <c r="AR17" s="20"/>
      <c r="BE17" s="29"/>
      <c r="BS17" s="17" t="s">
        <v>36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37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28</v>
      </c>
      <c r="AN20" s="25" t="s">
        <v>1</v>
      </c>
      <c r="AR20" s="20"/>
      <c r="BE20" s="29"/>
      <c r="BS20" s="17" t="s">
        <v>36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38</v>
      </c>
      <c r="AR22" s="20"/>
      <c r="BE22" s="29"/>
    </row>
    <row r="23" s="1" customFormat="1" ht="96" customHeight="1">
      <c r="B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41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42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43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44</v>
      </c>
      <c r="E29" s="3"/>
      <c r="F29" s="30" t="s">
        <v>45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46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47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48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49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50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51</v>
      </c>
      <c r="U35" s="48"/>
      <c r="V35" s="48"/>
      <c r="W35" s="48"/>
      <c r="X35" s="50" t="s">
        <v>52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53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54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55</v>
      </c>
      <c r="AI60" s="39"/>
      <c r="AJ60" s="39"/>
      <c r="AK60" s="39"/>
      <c r="AL60" s="39"/>
      <c r="AM60" s="56" t="s">
        <v>56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57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58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55</v>
      </c>
      <c r="AI75" s="39"/>
      <c r="AJ75" s="39"/>
      <c r="AK75" s="39"/>
      <c r="AL75" s="39"/>
      <c r="AM75" s="56" t="s">
        <v>56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59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11-9115-0100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VD Štěchovice - oprava stavítek a vystrojení šachet obtoků PK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30. 9. 2019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Povodí Vltavy, státní podnik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32</v>
      </c>
      <c r="AJ89" s="36"/>
      <c r="AK89" s="36"/>
      <c r="AL89" s="36"/>
      <c r="AM89" s="68" t="str">
        <f>IF(E17="","",E17)</f>
        <v>Sweco Hydroprojekt a.s.</v>
      </c>
      <c r="AN89" s="4"/>
      <c r="AO89" s="4"/>
      <c r="AP89" s="4"/>
      <c r="AQ89" s="36"/>
      <c r="AR89" s="37"/>
      <c r="AS89" s="69" t="s">
        <v>60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30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37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61</v>
      </c>
      <c r="D92" s="78"/>
      <c r="E92" s="78"/>
      <c r="F92" s="78"/>
      <c r="G92" s="78"/>
      <c r="H92" s="79"/>
      <c r="I92" s="80" t="s">
        <v>62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63</v>
      </c>
      <c r="AH92" s="78"/>
      <c r="AI92" s="78"/>
      <c r="AJ92" s="78"/>
      <c r="AK92" s="78"/>
      <c r="AL92" s="78"/>
      <c r="AM92" s="78"/>
      <c r="AN92" s="80" t="s">
        <v>64</v>
      </c>
      <c r="AO92" s="78"/>
      <c r="AP92" s="82"/>
      <c r="AQ92" s="83" t="s">
        <v>65</v>
      </c>
      <c r="AR92" s="37"/>
      <c r="AS92" s="84" t="s">
        <v>66</v>
      </c>
      <c r="AT92" s="85" t="s">
        <v>67</v>
      </c>
      <c r="AU92" s="85" t="s">
        <v>68</v>
      </c>
      <c r="AV92" s="85" t="s">
        <v>69</v>
      </c>
      <c r="AW92" s="85" t="s">
        <v>70</v>
      </c>
      <c r="AX92" s="85" t="s">
        <v>71</v>
      </c>
      <c r="AY92" s="85" t="s">
        <v>72</v>
      </c>
      <c r="AZ92" s="85" t="s">
        <v>73</v>
      </c>
      <c r="BA92" s="85" t="s">
        <v>74</v>
      </c>
      <c r="BB92" s="85" t="s">
        <v>75</v>
      </c>
      <c r="BC92" s="85" t="s">
        <v>76</v>
      </c>
      <c r="BD92" s="86" t="s">
        <v>77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78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ROUND(SUM(AG95:AG97),2)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ROUND(SUM(AS95:AS97),2)</f>
        <v>0</v>
      </c>
      <c r="AT94" s="97">
        <f>ROUND(SUM(AV94:AW94),2)</f>
        <v>0</v>
      </c>
      <c r="AU94" s="98">
        <f>ROUND(SUM(AU95:AU97),5)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ROUND(SUM(AZ95:AZ97),2)</f>
        <v>0</v>
      </c>
      <c r="BA94" s="97">
        <f>ROUND(SUM(BA95:BA97),2)</f>
        <v>0</v>
      </c>
      <c r="BB94" s="97">
        <f>ROUND(SUM(BB95:BB97),2)</f>
        <v>0</v>
      </c>
      <c r="BC94" s="97">
        <f>ROUND(SUM(BC95:BC97),2)</f>
        <v>0</v>
      </c>
      <c r="BD94" s="99">
        <f>ROUND(SUM(BD95:BD97),2)</f>
        <v>0</v>
      </c>
      <c r="BE94" s="6"/>
      <c r="BS94" s="100" t="s">
        <v>79</v>
      </c>
      <c r="BT94" s="100" t="s">
        <v>80</v>
      </c>
      <c r="BU94" s="101" t="s">
        <v>81</v>
      </c>
      <c r="BV94" s="100" t="s">
        <v>82</v>
      </c>
      <c r="BW94" s="100" t="s">
        <v>4</v>
      </c>
      <c r="BX94" s="100" t="s">
        <v>83</v>
      </c>
      <c r="CL94" s="100" t="s">
        <v>1</v>
      </c>
    </row>
    <row r="95" s="7" customFormat="1" ht="16.5" customHeight="1">
      <c r="A95" s="102" t="s">
        <v>84</v>
      </c>
      <c r="B95" s="103"/>
      <c r="C95" s="104"/>
      <c r="D95" s="105" t="s">
        <v>85</v>
      </c>
      <c r="E95" s="105"/>
      <c r="F95" s="105"/>
      <c r="G95" s="105"/>
      <c r="H95" s="105"/>
      <c r="I95" s="106"/>
      <c r="J95" s="105" t="s">
        <v>86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'SO 01 - Stavítko levé'!J30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87</v>
      </c>
      <c r="AR95" s="103"/>
      <c r="AS95" s="109">
        <v>0</v>
      </c>
      <c r="AT95" s="110">
        <f>ROUND(SUM(AV95:AW95),2)</f>
        <v>0</v>
      </c>
      <c r="AU95" s="111">
        <f>'SO 01 - Stavítko levé'!P130</f>
        <v>0</v>
      </c>
      <c r="AV95" s="110">
        <f>'SO 01 - Stavítko levé'!J33</f>
        <v>0</v>
      </c>
      <c r="AW95" s="110">
        <f>'SO 01 - Stavítko levé'!J34</f>
        <v>0</v>
      </c>
      <c r="AX95" s="110">
        <f>'SO 01 - Stavítko levé'!J35</f>
        <v>0</v>
      </c>
      <c r="AY95" s="110">
        <f>'SO 01 - Stavítko levé'!J36</f>
        <v>0</v>
      </c>
      <c r="AZ95" s="110">
        <f>'SO 01 - Stavítko levé'!F33</f>
        <v>0</v>
      </c>
      <c r="BA95" s="110">
        <f>'SO 01 - Stavítko levé'!F34</f>
        <v>0</v>
      </c>
      <c r="BB95" s="110">
        <f>'SO 01 - Stavítko levé'!F35</f>
        <v>0</v>
      </c>
      <c r="BC95" s="110">
        <f>'SO 01 - Stavítko levé'!F36</f>
        <v>0</v>
      </c>
      <c r="BD95" s="112">
        <f>'SO 01 - Stavítko levé'!F37</f>
        <v>0</v>
      </c>
      <c r="BE95" s="7"/>
      <c r="BT95" s="113" t="s">
        <v>88</v>
      </c>
      <c r="BV95" s="113" t="s">
        <v>82</v>
      </c>
      <c r="BW95" s="113" t="s">
        <v>89</v>
      </c>
      <c r="BX95" s="113" t="s">
        <v>4</v>
      </c>
      <c r="CL95" s="113" t="s">
        <v>1</v>
      </c>
      <c r="CM95" s="113" t="s">
        <v>90</v>
      </c>
    </row>
    <row r="96" s="7" customFormat="1" ht="16.5" customHeight="1">
      <c r="A96" s="102" t="s">
        <v>84</v>
      </c>
      <c r="B96" s="103"/>
      <c r="C96" s="104"/>
      <c r="D96" s="105" t="s">
        <v>91</v>
      </c>
      <c r="E96" s="105"/>
      <c r="F96" s="105"/>
      <c r="G96" s="105"/>
      <c r="H96" s="105"/>
      <c r="I96" s="106"/>
      <c r="J96" s="105" t="s">
        <v>92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'SO 02 - Stavítko pravé'!J30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87</v>
      </c>
      <c r="AR96" s="103"/>
      <c r="AS96" s="109">
        <v>0</v>
      </c>
      <c r="AT96" s="110">
        <f>ROUND(SUM(AV96:AW96),2)</f>
        <v>0</v>
      </c>
      <c r="AU96" s="111">
        <f>'SO 02 - Stavítko pravé'!P130</f>
        <v>0</v>
      </c>
      <c r="AV96" s="110">
        <f>'SO 02 - Stavítko pravé'!J33</f>
        <v>0</v>
      </c>
      <c r="AW96" s="110">
        <f>'SO 02 - Stavítko pravé'!J34</f>
        <v>0</v>
      </c>
      <c r="AX96" s="110">
        <f>'SO 02 - Stavítko pravé'!J35</f>
        <v>0</v>
      </c>
      <c r="AY96" s="110">
        <f>'SO 02 - Stavítko pravé'!J36</f>
        <v>0</v>
      </c>
      <c r="AZ96" s="110">
        <f>'SO 02 - Stavítko pravé'!F33</f>
        <v>0</v>
      </c>
      <c r="BA96" s="110">
        <f>'SO 02 - Stavítko pravé'!F34</f>
        <v>0</v>
      </c>
      <c r="BB96" s="110">
        <f>'SO 02 - Stavítko pravé'!F35</f>
        <v>0</v>
      </c>
      <c r="BC96" s="110">
        <f>'SO 02 - Stavítko pravé'!F36</f>
        <v>0</v>
      </c>
      <c r="BD96" s="112">
        <f>'SO 02 - Stavítko pravé'!F37</f>
        <v>0</v>
      </c>
      <c r="BE96" s="7"/>
      <c r="BT96" s="113" t="s">
        <v>88</v>
      </c>
      <c r="BV96" s="113" t="s">
        <v>82</v>
      </c>
      <c r="BW96" s="113" t="s">
        <v>93</v>
      </c>
      <c r="BX96" s="113" t="s">
        <v>4</v>
      </c>
      <c r="CL96" s="113" t="s">
        <v>1</v>
      </c>
      <c r="CM96" s="113" t="s">
        <v>90</v>
      </c>
    </row>
    <row r="97" s="7" customFormat="1" ht="16.5" customHeight="1">
      <c r="A97" s="102" t="s">
        <v>84</v>
      </c>
      <c r="B97" s="103"/>
      <c r="C97" s="104"/>
      <c r="D97" s="105" t="s">
        <v>94</v>
      </c>
      <c r="E97" s="105"/>
      <c r="F97" s="105"/>
      <c r="G97" s="105"/>
      <c r="H97" s="105"/>
      <c r="I97" s="106"/>
      <c r="J97" s="105" t="s">
        <v>95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'VON - Vedlejší a ostatní ...'!J30</f>
        <v>0</v>
      </c>
      <c r="AH97" s="106"/>
      <c r="AI97" s="106"/>
      <c r="AJ97" s="106"/>
      <c r="AK97" s="106"/>
      <c r="AL97" s="106"/>
      <c r="AM97" s="106"/>
      <c r="AN97" s="107">
        <f>SUM(AG97,AT97)</f>
        <v>0</v>
      </c>
      <c r="AO97" s="106"/>
      <c r="AP97" s="106"/>
      <c r="AQ97" s="108" t="s">
        <v>94</v>
      </c>
      <c r="AR97" s="103"/>
      <c r="AS97" s="114">
        <v>0</v>
      </c>
      <c r="AT97" s="115">
        <f>ROUND(SUM(AV97:AW97),2)</f>
        <v>0</v>
      </c>
      <c r="AU97" s="116">
        <f>'VON - Vedlejší a ostatní ...'!P120</f>
        <v>0</v>
      </c>
      <c r="AV97" s="115">
        <f>'VON - Vedlejší a ostatní ...'!J33</f>
        <v>0</v>
      </c>
      <c r="AW97" s="115">
        <f>'VON - Vedlejší a ostatní ...'!J34</f>
        <v>0</v>
      </c>
      <c r="AX97" s="115">
        <f>'VON - Vedlejší a ostatní ...'!J35</f>
        <v>0</v>
      </c>
      <c r="AY97" s="115">
        <f>'VON - Vedlejší a ostatní ...'!J36</f>
        <v>0</v>
      </c>
      <c r="AZ97" s="115">
        <f>'VON - Vedlejší a ostatní ...'!F33</f>
        <v>0</v>
      </c>
      <c r="BA97" s="115">
        <f>'VON - Vedlejší a ostatní ...'!F34</f>
        <v>0</v>
      </c>
      <c r="BB97" s="115">
        <f>'VON - Vedlejší a ostatní ...'!F35</f>
        <v>0</v>
      </c>
      <c r="BC97" s="115">
        <f>'VON - Vedlejší a ostatní ...'!F36</f>
        <v>0</v>
      </c>
      <c r="BD97" s="117">
        <f>'VON - Vedlejší a ostatní ...'!F37</f>
        <v>0</v>
      </c>
      <c r="BE97" s="7"/>
      <c r="BT97" s="113" t="s">
        <v>88</v>
      </c>
      <c r="BV97" s="113" t="s">
        <v>82</v>
      </c>
      <c r="BW97" s="113" t="s">
        <v>96</v>
      </c>
      <c r="BX97" s="113" t="s">
        <v>4</v>
      </c>
      <c r="CL97" s="113" t="s">
        <v>1</v>
      </c>
      <c r="CM97" s="113" t="s">
        <v>90</v>
      </c>
    </row>
    <row r="98" s="2" customFormat="1" ht="30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37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Stavítko levé'!C2" display="/"/>
    <hyperlink ref="A96" location="'SO 02 - Stavítko pravé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90</v>
      </c>
    </row>
    <row r="4" hidden="1" s="1" customFormat="1" ht="24.96" customHeight="1">
      <c r="B4" s="20"/>
      <c r="D4" s="21" t="s">
        <v>97</v>
      </c>
      <c r="I4" s="118"/>
      <c r="L4" s="20"/>
      <c r="M4" s="120" t="s">
        <v>10</v>
      </c>
      <c r="AT4" s="17" t="s">
        <v>3</v>
      </c>
    </row>
    <row r="5" hidden="1" s="1" customFormat="1" ht="6.96" customHeight="1">
      <c r="B5" s="20"/>
      <c r="I5" s="118"/>
      <c r="L5" s="20"/>
    </row>
    <row r="6" hidden="1" s="1" customFormat="1" ht="12" customHeight="1">
      <c r="B6" s="20"/>
      <c r="D6" s="30" t="s">
        <v>16</v>
      </c>
      <c r="I6" s="118"/>
      <c r="L6" s="20"/>
    </row>
    <row r="7" hidden="1" s="1" customFormat="1" ht="16.5" customHeight="1">
      <c r="B7" s="20"/>
      <c r="E7" s="121" t="str">
        <f>'Rekapitulace stavby'!K6</f>
        <v>VD Štěchovice - oprava stavítek a vystrojení šachet obtoků PK</v>
      </c>
      <c r="F7" s="30"/>
      <c r="G7" s="30"/>
      <c r="H7" s="30"/>
      <c r="I7" s="118"/>
      <c r="L7" s="20"/>
    </row>
    <row r="8" hidden="1" s="2" customFormat="1" ht="12" customHeight="1">
      <c r="A8" s="36"/>
      <c r="B8" s="37"/>
      <c r="C8" s="36"/>
      <c r="D8" s="30" t="s">
        <v>98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37"/>
      <c r="C9" s="36"/>
      <c r="D9" s="36"/>
      <c r="E9" s="65" t="s">
        <v>99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30. 9. 2019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123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123" t="s">
        <v>25</v>
      </c>
      <c r="J20" s="25" t="s">
        <v>33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37"/>
      <c r="C21" s="36"/>
      <c r="D21" s="36"/>
      <c r="E21" s="25" t="s">
        <v>34</v>
      </c>
      <c r="F21" s="36"/>
      <c r="G21" s="36"/>
      <c r="H21" s="36"/>
      <c r="I21" s="123" t="s">
        <v>28</v>
      </c>
      <c r="J21" s="25" t="s">
        <v>35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37"/>
      <c r="C23" s="36"/>
      <c r="D23" s="30" t="s">
        <v>37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28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hidden="1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37"/>
      <c r="C30" s="36"/>
      <c r="D30" s="129" t="s">
        <v>40</v>
      </c>
      <c r="E30" s="36"/>
      <c r="F30" s="36"/>
      <c r="G30" s="36"/>
      <c r="H30" s="36"/>
      <c r="I30" s="122"/>
      <c r="J30" s="94">
        <f>ROUND(J130,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37"/>
      <c r="C32" s="36"/>
      <c r="D32" s="36"/>
      <c r="E32" s="36"/>
      <c r="F32" s="41" t="s">
        <v>42</v>
      </c>
      <c r="G32" s="36"/>
      <c r="H32" s="36"/>
      <c r="I32" s="130" t="s">
        <v>41</v>
      </c>
      <c r="J32" s="41" t="s">
        <v>43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131" t="s">
        <v>44</v>
      </c>
      <c r="E33" s="30" t="s">
        <v>45</v>
      </c>
      <c r="F33" s="132">
        <f>ROUND((SUM(BE130:BE277)),  2)</f>
        <v>0</v>
      </c>
      <c r="G33" s="36"/>
      <c r="H33" s="36"/>
      <c r="I33" s="133">
        <v>0.20999999999999999</v>
      </c>
      <c r="J33" s="132">
        <f>ROUND(((SUM(BE130:BE277))*I33),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46</v>
      </c>
      <c r="F34" s="132">
        <f>ROUND((SUM(BF130:BF277)),  2)</f>
        <v>0</v>
      </c>
      <c r="G34" s="36"/>
      <c r="H34" s="36"/>
      <c r="I34" s="133">
        <v>0.14999999999999999</v>
      </c>
      <c r="J34" s="132">
        <f>ROUND(((SUM(BF130:BF277))*I34),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47</v>
      </c>
      <c r="F35" s="132">
        <f>ROUND((SUM(BG130:BG277)),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48</v>
      </c>
      <c r="F36" s="132">
        <f>ROUND((SUM(BH130:BH277)),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49</v>
      </c>
      <c r="F37" s="132">
        <f>ROUND((SUM(BI130:BI277)),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37"/>
      <c r="C39" s="134"/>
      <c r="D39" s="135" t="s">
        <v>50</v>
      </c>
      <c r="E39" s="79"/>
      <c r="F39" s="79"/>
      <c r="G39" s="136" t="s">
        <v>51</v>
      </c>
      <c r="H39" s="137" t="s">
        <v>52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1" customFormat="1" ht="14.4" customHeight="1">
      <c r="B41" s="20"/>
      <c r="I41" s="118"/>
      <c r="L41" s="20"/>
    </row>
    <row r="42" hidden="1" s="1" customFormat="1" ht="14.4" customHeight="1">
      <c r="B42" s="20"/>
      <c r="I42" s="118"/>
      <c r="L42" s="20"/>
    </row>
    <row r="43" hidden="1" s="1" customFormat="1" ht="14.4" customHeight="1">
      <c r="B43" s="20"/>
      <c r="I43" s="118"/>
      <c r="L43" s="20"/>
    </row>
    <row r="44" hidden="1" s="1" customFormat="1" ht="14.4" customHeight="1">
      <c r="B44" s="20"/>
      <c r="I44" s="118"/>
      <c r="L44" s="20"/>
    </row>
    <row r="45" hidden="1" s="1" customFormat="1" ht="14.4" customHeight="1">
      <c r="B45" s="20"/>
      <c r="I45" s="118"/>
      <c r="L45" s="20"/>
    </row>
    <row r="46" hidden="1" s="1" customFormat="1" ht="14.4" customHeight="1">
      <c r="B46" s="20"/>
      <c r="I46" s="118"/>
      <c r="L46" s="20"/>
    </row>
    <row r="47" hidden="1" s="1" customFormat="1" ht="14.4" customHeight="1">
      <c r="B47" s="20"/>
      <c r="I47" s="118"/>
      <c r="L47" s="20"/>
    </row>
    <row r="48" hidden="1" s="1" customFormat="1" ht="14.4" customHeight="1">
      <c r="B48" s="20"/>
      <c r="I48" s="118"/>
      <c r="L48" s="20"/>
    </row>
    <row r="49" hidden="1" s="1" customFormat="1" ht="14.4" customHeight="1">
      <c r="B49" s="20"/>
      <c r="I49" s="118"/>
      <c r="L49" s="20"/>
    </row>
    <row r="50" hidden="1" s="2" customFormat="1" ht="14.4" customHeight="1">
      <c r="B50" s="53"/>
      <c r="D50" s="54" t="s">
        <v>53</v>
      </c>
      <c r="E50" s="55"/>
      <c r="F50" s="55"/>
      <c r="G50" s="54" t="s">
        <v>54</v>
      </c>
      <c r="H50" s="55"/>
      <c r="I50" s="141"/>
      <c r="J50" s="55"/>
      <c r="K50" s="55"/>
      <c r="L50" s="5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6"/>
      <c r="B61" s="37"/>
      <c r="C61" s="36"/>
      <c r="D61" s="56" t="s">
        <v>55</v>
      </c>
      <c r="E61" s="39"/>
      <c r="F61" s="142" t="s">
        <v>56</v>
      </c>
      <c r="G61" s="56" t="s">
        <v>55</v>
      </c>
      <c r="H61" s="39"/>
      <c r="I61" s="143"/>
      <c r="J61" s="144" t="s">
        <v>56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6"/>
      <c r="B65" s="37"/>
      <c r="C65" s="36"/>
      <c r="D65" s="54" t="s">
        <v>57</v>
      </c>
      <c r="E65" s="57"/>
      <c r="F65" s="57"/>
      <c r="G65" s="54" t="s">
        <v>58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6"/>
      <c r="B76" s="37"/>
      <c r="C76" s="36"/>
      <c r="D76" s="56" t="s">
        <v>55</v>
      </c>
      <c r="E76" s="39"/>
      <c r="F76" s="142" t="s">
        <v>56</v>
      </c>
      <c r="G76" s="56" t="s">
        <v>55</v>
      </c>
      <c r="H76" s="39"/>
      <c r="I76" s="143"/>
      <c r="J76" s="144" t="s">
        <v>56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6"/>
      <c r="D85" s="36"/>
      <c r="E85" s="121" t="str">
        <f>E7</f>
        <v>VD Štěchovice - oprava stavítek a vystrojení šachet obtoků PK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98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6"/>
      <c r="D87" s="36"/>
      <c r="E87" s="65" t="str">
        <f>E9</f>
        <v>SO 01 - Stavítko levé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30. 9. 2019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25.65" customHeight="1">
      <c r="A91" s="36"/>
      <c r="B91" s="37"/>
      <c r="C91" s="30" t="s">
        <v>24</v>
      </c>
      <c r="D91" s="36"/>
      <c r="E91" s="36"/>
      <c r="F91" s="25" t="str">
        <f>E15</f>
        <v>Povodí Vltavy, státní podnik</v>
      </c>
      <c r="G91" s="36"/>
      <c r="H91" s="36"/>
      <c r="I91" s="123" t="s">
        <v>32</v>
      </c>
      <c r="J91" s="34" t="str">
        <f>E21</f>
        <v>Sweco Hydroprojekt a.s.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123" t="s">
        <v>37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48" t="s">
        <v>101</v>
      </c>
      <c r="D94" s="134"/>
      <c r="E94" s="134"/>
      <c r="F94" s="134"/>
      <c r="G94" s="134"/>
      <c r="H94" s="134"/>
      <c r="I94" s="149"/>
      <c r="J94" s="150" t="s">
        <v>102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51" t="s">
        <v>103</v>
      </c>
      <c r="D96" s="36"/>
      <c r="E96" s="36"/>
      <c r="F96" s="36"/>
      <c r="G96" s="36"/>
      <c r="H96" s="36"/>
      <c r="I96" s="122"/>
      <c r="J96" s="94">
        <f>J130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104</v>
      </c>
    </row>
    <row r="97" hidden="1" s="9" customFormat="1" ht="24.96" customHeight="1">
      <c r="A97" s="9"/>
      <c r="B97" s="152"/>
      <c r="C97" s="9"/>
      <c r="D97" s="153" t="s">
        <v>105</v>
      </c>
      <c r="E97" s="154"/>
      <c r="F97" s="154"/>
      <c r="G97" s="154"/>
      <c r="H97" s="154"/>
      <c r="I97" s="155"/>
      <c r="J97" s="156">
        <f>J131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57"/>
      <c r="C98" s="10"/>
      <c r="D98" s="158" t="s">
        <v>106</v>
      </c>
      <c r="E98" s="159"/>
      <c r="F98" s="159"/>
      <c r="G98" s="159"/>
      <c r="H98" s="159"/>
      <c r="I98" s="160"/>
      <c r="J98" s="161">
        <f>J132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57"/>
      <c r="C99" s="10"/>
      <c r="D99" s="158" t="s">
        <v>107</v>
      </c>
      <c r="E99" s="159"/>
      <c r="F99" s="159"/>
      <c r="G99" s="159"/>
      <c r="H99" s="159"/>
      <c r="I99" s="160"/>
      <c r="J99" s="161">
        <f>J134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57"/>
      <c r="C100" s="10"/>
      <c r="D100" s="158" t="s">
        <v>108</v>
      </c>
      <c r="E100" s="159"/>
      <c r="F100" s="159"/>
      <c r="G100" s="159"/>
      <c r="H100" s="159"/>
      <c r="I100" s="160"/>
      <c r="J100" s="161">
        <f>J166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57"/>
      <c r="C101" s="10"/>
      <c r="D101" s="158" t="s">
        <v>109</v>
      </c>
      <c r="E101" s="159"/>
      <c r="F101" s="159"/>
      <c r="G101" s="159"/>
      <c r="H101" s="159"/>
      <c r="I101" s="160"/>
      <c r="J101" s="161">
        <f>J167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57"/>
      <c r="C102" s="10"/>
      <c r="D102" s="158" t="s">
        <v>110</v>
      </c>
      <c r="E102" s="159"/>
      <c r="F102" s="159"/>
      <c r="G102" s="159"/>
      <c r="H102" s="159"/>
      <c r="I102" s="160"/>
      <c r="J102" s="161">
        <f>J179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4.88" customHeight="1">
      <c r="A103" s="10"/>
      <c r="B103" s="157"/>
      <c r="C103" s="10"/>
      <c r="D103" s="158" t="s">
        <v>111</v>
      </c>
      <c r="E103" s="159"/>
      <c r="F103" s="159"/>
      <c r="G103" s="159"/>
      <c r="H103" s="159"/>
      <c r="I103" s="160"/>
      <c r="J103" s="161">
        <f>J186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4.88" customHeight="1">
      <c r="A104" s="10"/>
      <c r="B104" s="157"/>
      <c r="C104" s="10"/>
      <c r="D104" s="158" t="s">
        <v>112</v>
      </c>
      <c r="E104" s="159"/>
      <c r="F104" s="159"/>
      <c r="G104" s="159"/>
      <c r="H104" s="159"/>
      <c r="I104" s="160"/>
      <c r="J104" s="161">
        <f>J202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4.88" customHeight="1">
      <c r="A105" s="10"/>
      <c r="B105" s="157"/>
      <c r="C105" s="10"/>
      <c r="D105" s="158" t="s">
        <v>113</v>
      </c>
      <c r="E105" s="159"/>
      <c r="F105" s="159"/>
      <c r="G105" s="159"/>
      <c r="H105" s="159"/>
      <c r="I105" s="160"/>
      <c r="J105" s="161">
        <f>J218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4.88" customHeight="1">
      <c r="A106" s="10"/>
      <c r="B106" s="157"/>
      <c r="C106" s="10"/>
      <c r="D106" s="158" t="s">
        <v>114</v>
      </c>
      <c r="E106" s="159"/>
      <c r="F106" s="159"/>
      <c r="G106" s="159"/>
      <c r="H106" s="159"/>
      <c r="I106" s="160"/>
      <c r="J106" s="161">
        <f>J228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4.88" customHeight="1">
      <c r="A107" s="10"/>
      <c r="B107" s="157"/>
      <c r="C107" s="10"/>
      <c r="D107" s="158" t="s">
        <v>115</v>
      </c>
      <c r="E107" s="159"/>
      <c r="F107" s="159"/>
      <c r="G107" s="159"/>
      <c r="H107" s="159"/>
      <c r="I107" s="160"/>
      <c r="J107" s="161">
        <f>J235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4.88" customHeight="1">
      <c r="A108" s="10"/>
      <c r="B108" s="157"/>
      <c r="C108" s="10"/>
      <c r="D108" s="158" t="s">
        <v>116</v>
      </c>
      <c r="E108" s="159"/>
      <c r="F108" s="159"/>
      <c r="G108" s="159"/>
      <c r="H108" s="159"/>
      <c r="I108" s="160"/>
      <c r="J108" s="161">
        <f>J251</f>
        <v>0</v>
      </c>
      <c r="K108" s="10"/>
      <c r="L108" s="15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4.88" customHeight="1">
      <c r="A109" s="10"/>
      <c r="B109" s="157"/>
      <c r="C109" s="10"/>
      <c r="D109" s="158" t="s">
        <v>117</v>
      </c>
      <c r="E109" s="159"/>
      <c r="F109" s="159"/>
      <c r="G109" s="159"/>
      <c r="H109" s="159"/>
      <c r="I109" s="160"/>
      <c r="J109" s="161">
        <f>J264</f>
        <v>0</v>
      </c>
      <c r="K109" s="10"/>
      <c r="L109" s="15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4.88" customHeight="1">
      <c r="A110" s="10"/>
      <c r="B110" s="157"/>
      <c r="C110" s="10"/>
      <c r="D110" s="158" t="s">
        <v>118</v>
      </c>
      <c r="E110" s="159"/>
      <c r="F110" s="159"/>
      <c r="G110" s="159"/>
      <c r="H110" s="159"/>
      <c r="I110" s="160"/>
      <c r="J110" s="161">
        <f>J269</f>
        <v>0</v>
      </c>
      <c r="K110" s="10"/>
      <c r="L110" s="15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2" customFormat="1" ht="21.84" customHeight="1">
      <c r="A111" s="36"/>
      <c r="B111" s="37"/>
      <c r="C111" s="36"/>
      <c r="D111" s="36"/>
      <c r="E111" s="36"/>
      <c r="F111" s="36"/>
      <c r="G111" s="36"/>
      <c r="H111" s="36"/>
      <c r="I111" s="122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hidden="1" s="2" customFormat="1" ht="6.96" customHeight="1">
      <c r="A112" s="36"/>
      <c r="B112" s="58"/>
      <c r="C112" s="59"/>
      <c r="D112" s="59"/>
      <c r="E112" s="59"/>
      <c r="F112" s="59"/>
      <c r="G112" s="59"/>
      <c r="H112" s="59"/>
      <c r="I112" s="146"/>
      <c r="J112" s="59"/>
      <c r="K112" s="59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hidden="1"/>
    <row r="114" hidden="1"/>
    <row r="115" hidden="1"/>
    <row r="116" s="2" customFormat="1" ht="6.96" customHeight="1">
      <c r="A116" s="36"/>
      <c r="B116" s="60"/>
      <c r="C116" s="61"/>
      <c r="D116" s="61"/>
      <c r="E116" s="61"/>
      <c r="F116" s="61"/>
      <c r="G116" s="61"/>
      <c r="H116" s="61"/>
      <c r="I116" s="147"/>
      <c r="J116" s="61"/>
      <c r="K116" s="61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119</v>
      </c>
      <c r="D117" s="36"/>
      <c r="E117" s="36"/>
      <c r="F117" s="36"/>
      <c r="G117" s="36"/>
      <c r="H117" s="36"/>
      <c r="I117" s="122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122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6"/>
      <c r="E119" s="36"/>
      <c r="F119" s="36"/>
      <c r="G119" s="36"/>
      <c r="H119" s="36"/>
      <c r="I119" s="122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6"/>
      <c r="D120" s="36"/>
      <c r="E120" s="121" t="str">
        <f>E7</f>
        <v>VD Štěchovice - oprava stavítek a vystrojení šachet obtoků PK</v>
      </c>
      <c r="F120" s="30"/>
      <c r="G120" s="30"/>
      <c r="H120" s="30"/>
      <c r="I120" s="122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98</v>
      </c>
      <c r="D121" s="36"/>
      <c r="E121" s="36"/>
      <c r="F121" s="36"/>
      <c r="G121" s="36"/>
      <c r="H121" s="36"/>
      <c r="I121" s="122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6"/>
      <c r="D122" s="36"/>
      <c r="E122" s="65" t="str">
        <f>E9</f>
        <v>SO 01 - Stavítko levé</v>
      </c>
      <c r="F122" s="36"/>
      <c r="G122" s="36"/>
      <c r="H122" s="36"/>
      <c r="I122" s="122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122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F12</f>
        <v xml:space="preserve"> </v>
      </c>
      <c r="G124" s="36"/>
      <c r="H124" s="36"/>
      <c r="I124" s="123" t="s">
        <v>22</v>
      </c>
      <c r="J124" s="67" t="str">
        <f>IF(J12="","",J12)</f>
        <v>30. 9. 2019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122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25.65" customHeight="1">
      <c r="A126" s="36"/>
      <c r="B126" s="37"/>
      <c r="C126" s="30" t="s">
        <v>24</v>
      </c>
      <c r="D126" s="36"/>
      <c r="E126" s="36"/>
      <c r="F126" s="25" t="str">
        <f>E15</f>
        <v>Povodí Vltavy, státní podnik</v>
      </c>
      <c r="G126" s="36"/>
      <c r="H126" s="36"/>
      <c r="I126" s="123" t="s">
        <v>32</v>
      </c>
      <c r="J126" s="34" t="str">
        <f>E21</f>
        <v>Sweco Hydroprojekt a.s.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30</v>
      </c>
      <c r="D127" s="36"/>
      <c r="E127" s="36"/>
      <c r="F127" s="25" t="str">
        <f>IF(E18="","",E18)</f>
        <v>Vyplň údaj</v>
      </c>
      <c r="G127" s="36"/>
      <c r="H127" s="36"/>
      <c r="I127" s="123" t="s">
        <v>37</v>
      </c>
      <c r="J127" s="34" t="str">
        <f>E24</f>
        <v xml:space="preserve"> 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122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62"/>
      <c r="B129" s="163"/>
      <c r="C129" s="164" t="s">
        <v>120</v>
      </c>
      <c r="D129" s="165" t="s">
        <v>65</v>
      </c>
      <c r="E129" s="165" t="s">
        <v>61</v>
      </c>
      <c r="F129" s="165" t="s">
        <v>62</v>
      </c>
      <c r="G129" s="165" t="s">
        <v>121</v>
      </c>
      <c r="H129" s="165" t="s">
        <v>122</v>
      </c>
      <c r="I129" s="166" t="s">
        <v>123</v>
      </c>
      <c r="J129" s="165" t="s">
        <v>102</v>
      </c>
      <c r="K129" s="167" t="s">
        <v>124</v>
      </c>
      <c r="L129" s="168"/>
      <c r="M129" s="84" t="s">
        <v>1</v>
      </c>
      <c r="N129" s="85" t="s">
        <v>44</v>
      </c>
      <c r="O129" s="85" t="s">
        <v>125</v>
      </c>
      <c r="P129" s="85" t="s">
        <v>126</v>
      </c>
      <c r="Q129" s="85" t="s">
        <v>127</v>
      </c>
      <c r="R129" s="85" t="s">
        <v>128</v>
      </c>
      <c r="S129" s="85" t="s">
        <v>129</v>
      </c>
      <c r="T129" s="86" t="s">
        <v>130</v>
      </c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</row>
    <row r="130" s="2" customFormat="1" ht="22.8" customHeight="1">
      <c r="A130" s="36"/>
      <c r="B130" s="37"/>
      <c r="C130" s="91" t="s">
        <v>131</v>
      </c>
      <c r="D130" s="36"/>
      <c r="E130" s="36"/>
      <c r="F130" s="36"/>
      <c r="G130" s="36"/>
      <c r="H130" s="36"/>
      <c r="I130" s="122"/>
      <c r="J130" s="169">
        <f>BK130</f>
        <v>0</v>
      </c>
      <c r="K130" s="36"/>
      <c r="L130" s="37"/>
      <c r="M130" s="87"/>
      <c r="N130" s="71"/>
      <c r="O130" s="88"/>
      <c r="P130" s="170">
        <f>P131</f>
        <v>0</v>
      </c>
      <c r="Q130" s="88"/>
      <c r="R130" s="170">
        <f>R131</f>
        <v>0</v>
      </c>
      <c r="S130" s="88"/>
      <c r="T130" s="171">
        <f>T131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79</v>
      </c>
      <c r="AU130" s="17" t="s">
        <v>104</v>
      </c>
      <c r="BK130" s="172">
        <f>BK131</f>
        <v>0</v>
      </c>
    </row>
    <row r="131" s="12" customFormat="1" ht="25.92" customHeight="1">
      <c r="A131" s="12"/>
      <c r="B131" s="173"/>
      <c r="C131" s="12"/>
      <c r="D131" s="174" t="s">
        <v>79</v>
      </c>
      <c r="E131" s="175" t="s">
        <v>132</v>
      </c>
      <c r="F131" s="175" t="s">
        <v>17</v>
      </c>
      <c r="G131" s="12"/>
      <c r="H131" s="12"/>
      <c r="I131" s="176"/>
      <c r="J131" s="177">
        <f>BK131</f>
        <v>0</v>
      </c>
      <c r="K131" s="12"/>
      <c r="L131" s="173"/>
      <c r="M131" s="178"/>
      <c r="N131" s="179"/>
      <c r="O131" s="179"/>
      <c r="P131" s="180">
        <f>P132+P134+P166</f>
        <v>0</v>
      </c>
      <c r="Q131" s="179"/>
      <c r="R131" s="180">
        <f>R132+R134+R166</f>
        <v>0</v>
      </c>
      <c r="S131" s="179"/>
      <c r="T131" s="181">
        <f>T132+T134+T166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4" t="s">
        <v>133</v>
      </c>
      <c r="AT131" s="182" t="s">
        <v>79</v>
      </c>
      <c r="AU131" s="182" t="s">
        <v>80</v>
      </c>
      <c r="AY131" s="174" t="s">
        <v>134</v>
      </c>
      <c r="BK131" s="183">
        <f>BK132+BK134+BK166</f>
        <v>0</v>
      </c>
    </row>
    <row r="132" s="12" customFormat="1" ht="22.8" customHeight="1">
      <c r="A132" s="12"/>
      <c r="B132" s="173"/>
      <c r="C132" s="12"/>
      <c r="D132" s="174" t="s">
        <v>79</v>
      </c>
      <c r="E132" s="184" t="s">
        <v>135</v>
      </c>
      <c r="F132" s="184" t="s">
        <v>136</v>
      </c>
      <c r="G132" s="12"/>
      <c r="H132" s="12"/>
      <c r="I132" s="176"/>
      <c r="J132" s="185">
        <f>BK132</f>
        <v>0</v>
      </c>
      <c r="K132" s="12"/>
      <c r="L132" s="173"/>
      <c r="M132" s="178"/>
      <c r="N132" s="179"/>
      <c r="O132" s="179"/>
      <c r="P132" s="180">
        <f>P133</f>
        <v>0</v>
      </c>
      <c r="Q132" s="179"/>
      <c r="R132" s="180">
        <f>R133</f>
        <v>0</v>
      </c>
      <c r="S132" s="179"/>
      <c r="T132" s="181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4" t="s">
        <v>133</v>
      </c>
      <c r="AT132" s="182" t="s">
        <v>79</v>
      </c>
      <c r="AU132" s="182" t="s">
        <v>88</v>
      </c>
      <c r="AY132" s="174" t="s">
        <v>134</v>
      </c>
      <c r="BK132" s="183">
        <f>BK133</f>
        <v>0</v>
      </c>
    </row>
    <row r="133" s="2" customFormat="1" ht="16.5" customHeight="1">
      <c r="A133" s="36"/>
      <c r="B133" s="186"/>
      <c r="C133" s="187" t="s">
        <v>88</v>
      </c>
      <c r="D133" s="187" t="s">
        <v>137</v>
      </c>
      <c r="E133" s="188" t="s">
        <v>138</v>
      </c>
      <c r="F133" s="189" t="s">
        <v>139</v>
      </c>
      <c r="G133" s="190" t="s">
        <v>140</v>
      </c>
      <c r="H133" s="191">
        <v>9700</v>
      </c>
      <c r="I133" s="192"/>
      <c r="J133" s="193">
        <f>ROUND(I133*H133,2)</f>
        <v>0</v>
      </c>
      <c r="K133" s="189" t="s">
        <v>1</v>
      </c>
      <c r="L133" s="37"/>
      <c r="M133" s="194" t="s">
        <v>1</v>
      </c>
      <c r="N133" s="195" t="s">
        <v>45</v>
      </c>
      <c r="O133" s="75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8" t="s">
        <v>133</v>
      </c>
      <c r="AT133" s="198" t="s">
        <v>137</v>
      </c>
      <c r="AU133" s="198" t="s">
        <v>90</v>
      </c>
      <c r="AY133" s="17" t="s">
        <v>134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7" t="s">
        <v>88</v>
      </c>
      <c r="BK133" s="199">
        <f>ROUND(I133*H133,2)</f>
        <v>0</v>
      </c>
      <c r="BL133" s="17" t="s">
        <v>133</v>
      </c>
      <c r="BM133" s="198" t="s">
        <v>141</v>
      </c>
    </row>
    <row r="134" s="12" customFormat="1" ht="22.8" customHeight="1">
      <c r="A134" s="12"/>
      <c r="B134" s="173"/>
      <c r="C134" s="12"/>
      <c r="D134" s="174" t="s">
        <v>79</v>
      </c>
      <c r="E134" s="184" t="s">
        <v>142</v>
      </c>
      <c r="F134" s="184" t="s">
        <v>143</v>
      </c>
      <c r="G134" s="12"/>
      <c r="H134" s="12"/>
      <c r="I134" s="176"/>
      <c r="J134" s="185">
        <f>BK134</f>
        <v>0</v>
      </c>
      <c r="K134" s="12"/>
      <c r="L134" s="173"/>
      <c r="M134" s="178"/>
      <c r="N134" s="179"/>
      <c r="O134" s="179"/>
      <c r="P134" s="180">
        <f>SUM(P135:P165)</f>
        <v>0</v>
      </c>
      <c r="Q134" s="179"/>
      <c r="R134" s="180">
        <f>SUM(R135:R165)</f>
        <v>0</v>
      </c>
      <c r="S134" s="179"/>
      <c r="T134" s="181">
        <f>SUM(T135:T165)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4" t="s">
        <v>133</v>
      </c>
      <c r="AT134" s="182" t="s">
        <v>79</v>
      </c>
      <c r="AU134" s="182" t="s">
        <v>88</v>
      </c>
      <c r="AY134" s="174" t="s">
        <v>134</v>
      </c>
      <c r="BK134" s="183">
        <f>SUM(BK135:BK165)</f>
        <v>0</v>
      </c>
    </row>
    <row r="135" s="2" customFormat="1" ht="16.5" customHeight="1">
      <c r="A135" s="36"/>
      <c r="B135" s="186"/>
      <c r="C135" s="187" t="s">
        <v>90</v>
      </c>
      <c r="D135" s="187" t="s">
        <v>137</v>
      </c>
      <c r="E135" s="188" t="s">
        <v>144</v>
      </c>
      <c r="F135" s="189" t="s">
        <v>145</v>
      </c>
      <c r="G135" s="190" t="s">
        <v>146</v>
      </c>
      <c r="H135" s="191">
        <v>1</v>
      </c>
      <c r="I135" s="192"/>
      <c r="J135" s="193">
        <f>ROUND(I135*H135,2)</f>
        <v>0</v>
      </c>
      <c r="K135" s="189" t="s">
        <v>1</v>
      </c>
      <c r="L135" s="37"/>
      <c r="M135" s="194" t="s">
        <v>1</v>
      </c>
      <c r="N135" s="195" t="s">
        <v>45</v>
      </c>
      <c r="O135" s="75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8" t="s">
        <v>133</v>
      </c>
      <c r="AT135" s="198" t="s">
        <v>137</v>
      </c>
      <c r="AU135" s="198" t="s">
        <v>90</v>
      </c>
      <c r="AY135" s="17" t="s">
        <v>134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88</v>
      </c>
      <c r="BK135" s="199">
        <f>ROUND(I135*H135,2)</f>
        <v>0</v>
      </c>
      <c r="BL135" s="17" t="s">
        <v>133</v>
      </c>
      <c r="BM135" s="198" t="s">
        <v>147</v>
      </c>
    </row>
    <row r="136" s="2" customFormat="1">
      <c r="A136" s="36"/>
      <c r="B136" s="37"/>
      <c r="C136" s="36"/>
      <c r="D136" s="200" t="s">
        <v>148</v>
      </c>
      <c r="E136" s="36"/>
      <c r="F136" s="201" t="s">
        <v>149</v>
      </c>
      <c r="G136" s="36"/>
      <c r="H136" s="36"/>
      <c r="I136" s="122"/>
      <c r="J136" s="36"/>
      <c r="K136" s="36"/>
      <c r="L136" s="37"/>
      <c r="M136" s="202"/>
      <c r="N136" s="203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148</v>
      </c>
      <c r="AU136" s="17" t="s">
        <v>90</v>
      </c>
    </row>
    <row r="137" s="2" customFormat="1" ht="16.5" customHeight="1">
      <c r="A137" s="36"/>
      <c r="B137" s="186"/>
      <c r="C137" s="204" t="s">
        <v>150</v>
      </c>
      <c r="D137" s="204" t="s">
        <v>151</v>
      </c>
      <c r="E137" s="205" t="s">
        <v>152</v>
      </c>
      <c r="F137" s="206" t="s">
        <v>153</v>
      </c>
      <c r="G137" s="207" t="s">
        <v>146</v>
      </c>
      <c r="H137" s="208">
        <v>1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45</v>
      </c>
      <c r="O137" s="75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8" t="s">
        <v>154</v>
      </c>
      <c r="AT137" s="198" t="s">
        <v>151</v>
      </c>
      <c r="AU137" s="198" t="s">
        <v>90</v>
      </c>
      <c r="AY137" s="17" t="s">
        <v>134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88</v>
      </c>
      <c r="BK137" s="199">
        <f>ROUND(I137*H137,2)</f>
        <v>0</v>
      </c>
      <c r="BL137" s="17" t="s">
        <v>133</v>
      </c>
      <c r="BM137" s="198" t="s">
        <v>155</v>
      </c>
    </row>
    <row r="138" s="2" customFormat="1">
      <c r="A138" s="36"/>
      <c r="B138" s="37"/>
      <c r="C138" s="36"/>
      <c r="D138" s="200" t="s">
        <v>148</v>
      </c>
      <c r="E138" s="36"/>
      <c r="F138" s="201" t="s">
        <v>156</v>
      </c>
      <c r="G138" s="36"/>
      <c r="H138" s="36"/>
      <c r="I138" s="122"/>
      <c r="J138" s="36"/>
      <c r="K138" s="36"/>
      <c r="L138" s="37"/>
      <c r="M138" s="202"/>
      <c r="N138" s="20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148</v>
      </c>
      <c r="AU138" s="17" t="s">
        <v>90</v>
      </c>
    </row>
    <row r="139" s="2" customFormat="1" ht="16.5" customHeight="1">
      <c r="A139" s="36"/>
      <c r="B139" s="186"/>
      <c r="C139" s="204" t="s">
        <v>133</v>
      </c>
      <c r="D139" s="204" t="s">
        <v>151</v>
      </c>
      <c r="E139" s="205" t="s">
        <v>157</v>
      </c>
      <c r="F139" s="206" t="s">
        <v>158</v>
      </c>
      <c r="G139" s="207" t="s">
        <v>146</v>
      </c>
      <c r="H139" s="208">
        <v>1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45</v>
      </c>
      <c r="O139" s="75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8" t="s">
        <v>154</v>
      </c>
      <c r="AT139" s="198" t="s">
        <v>151</v>
      </c>
      <c r="AU139" s="198" t="s">
        <v>90</v>
      </c>
      <c r="AY139" s="17" t="s">
        <v>134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7" t="s">
        <v>88</v>
      </c>
      <c r="BK139" s="199">
        <f>ROUND(I139*H139,2)</f>
        <v>0</v>
      </c>
      <c r="BL139" s="17" t="s">
        <v>133</v>
      </c>
      <c r="BM139" s="198" t="s">
        <v>159</v>
      </c>
    </row>
    <row r="140" s="2" customFormat="1">
      <c r="A140" s="36"/>
      <c r="B140" s="37"/>
      <c r="C140" s="36"/>
      <c r="D140" s="200" t="s">
        <v>148</v>
      </c>
      <c r="E140" s="36"/>
      <c r="F140" s="201" t="s">
        <v>160</v>
      </c>
      <c r="G140" s="36"/>
      <c r="H140" s="36"/>
      <c r="I140" s="122"/>
      <c r="J140" s="36"/>
      <c r="K140" s="36"/>
      <c r="L140" s="37"/>
      <c r="M140" s="202"/>
      <c r="N140" s="203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148</v>
      </c>
      <c r="AU140" s="17" t="s">
        <v>90</v>
      </c>
    </row>
    <row r="141" s="2" customFormat="1" ht="16.5" customHeight="1">
      <c r="A141" s="36"/>
      <c r="B141" s="186"/>
      <c r="C141" s="204" t="s">
        <v>161</v>
      </c>
      <c r="D141" s="204" t="s">
        <v>151</v>
      </c>
      <c r="E141" s="205" t="s">
        <v>162</v>
      </c>
      <c r="F141" s="206" t="s">
        <v>163</v>
      </c>
      <c r="G141" s="207" t="s">
        <v>164</v>
      </c>
      <c r="H141" s="208">
        <v>4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45</v>
      </c>
      <c r="O141" s="75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8" t="s">
        <v>154</v>
      </c>
      <c r="AT141" s="198" t="s">
        <v>151</v>
      </c>
      <c r="AU141" s="198" t="s">
        <v>90</v>
      </c>
      <c r="AY141" s="17" t="s">
        <v>134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88</v>
      </c>
      <c r="BK141" s="199">
        <f>ROUND(I141*H141,2)</f>
        <v>0</v>
      </c>
      <c r="BL141" s="17" t="s">
        <v>133</v>
      </c>
      <c r="BM141" s="198" t="s">
        <v>165</v>
      </c>
    </row>
    <row r="142" s="2" customFormat="1">
      <c r="A142" s="36"/>
      <c r="B142" s="37"/>
      <c r="C142" s="36"/>
      <c r="D142" s="200" t="s">
        <v>148</v>
      </c>
      <c r="E142" s="36"/>
      <c r="F142" s="201" t="s">
        <v>166</v>
      </c>
      <c r="G142" s="36"/>
      <c r="H142" s="36"/>
      <c r="I142" s="122"/>
      <c r="J142" s="36"/>
      <c r="K142" s="36"/>
      <c r="L142" s="37"/>
      <c r="M142" s="202"/>
      <c r="N142" s="20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148</v>
      </c>
      <c r="AU142" s="17" t="s">
        <v>90</v>
      </c>
    </row>
    <row r="143" s="2" customFormat="1" ht="16.5" customHeight="1">
      <c r="A143" s="36"/>
      <c r="B143" s="186"/>
      <c r="C143" s="187" t="s">
        <v>167</v>
      </c>
      <c r="D143" s="187" t="s">
        <v>137</v>
      </c>
      <c r="E143" s="188" t="s">
        <v>168</v>
      </c>
      <c r="F143" s="189" t="s">
        <v>169</v>
      </c>
      <c r="G143" s="190" t="s">
        <v>146</v>
      </c>
      <c r="H143" s="191">
        <v>1</v>
      </c>
      <c r="I143" s="192"/>
      <c r="J143" s="193">
        <f>ROUND(I143*H143,2)</f>
        <v>0</v>
      </c>
      <c r="K143" s="189" t="s">
        <v>1</v>
      </c>
      <c r="L143" s="37"/>
      <c r="M143" s="194" t="s">
        <v>1</v>
      </c>
      <c r="N143" s="195" t="s">
        <v>45</v>
      </c>
      <c r="O143" s="75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8" t="s">
        <v>133</v>
      </c>
      <c r="AT143" s="198" t="s">
        <v>137</v>
      </c>
      <c r="AU143" s="198" t="s">
        <v>90</v>
      </c>
      <c r="AY143" s="17" t="s">
        <v>134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7" t="s">
        <v>88</v>
      </c>
      <c r="BK143" s="199">
        <f>ROUND(I143*H143,2)</f>
        <v>0</v>
      </c>
      <c r="BL143" s="17" t="s">
        <v>133</v>
      </c>
      <c r="BM143" s="198" t="s">
        <v>170</v>
      </c>
    </row>
    <row r="144" s="2" customFormat="1" ht="16.5" customHeight="1">
      <c r="A144" s="36"/>
      <c r="B144" s="186"/>
      <c r="C144" s="187" t="s">
        <v>171</v>
      </c>
      <c r="D144" s="187" t="s">
        <v>137</v>
      </c>
      <c r="E144" s="188" t="s">
        <v>172</v>
      </c>
      <c r="F144" s="189" t="s">
        <v>173</v>
      </c>
      <c r="G144" s="190" t="s">
        <v>146</v>
      </c>
      <c r="H144" s="191">
        <v>1</v>
      </c>
      <c r="I144" s="192"/>
      <c r="J144" s="193">
        <f>ROUND(I144*H144,2)</f>
        <v>0</v>
      </c>
      <c r="K144" s="189" t="s">
        <v>1</v>
      </c>
      <c r="L144" s="37"/>
      <c r="M144" s="194" t="s">
        <v>1</v>
      </c>
      <c r="N144" s="195" t="s">
        <v>45</v>
      </c>
      <c r="O144" s="75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8" t="s">
        <v>133</v>
      </c>
      <c r="AT144" s="198" t="s">
        <v>137</v>
      </c>
      <c r="AU144" s="198" t="s">
        <v>90</v>
      </c>
      <c r="AY144" s="17" t="s">
        <v>134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7" t="s">
        <v>88</v>
      </c>
      <c r="BK144" s="199">
        <f>ROUND(I144*H144,2)</f>
        <v>0</v>
      </c>
      <c r="BL144" s="17" t="s">
        <v>133</v>
      </c>
      <c r="BM144" s="198" t="s">
        <v>174</v>
      </c>
    </row>
    <row r="145" s="2" customFormat="1" ht="16.5" customHeight="1">
      <c r="A145" s="36"/>
      <c r="B145" s="186"/>
      <c r="C145" s="187" t="s">
        <v>154</v>
      </c>
      <c r="D145" s="187" t="s">
        <v>137</v>
      </c>
      <c r="E145" s="188" t="s">
        <v>175</v>
      </c>
      <c r="F145" s="189" t="s">
        <v>176</v>
      </c>
      <c r="G145" s="190" t="s">
        <v>146</v>
      </c>
      <c r="H145" s="191">
        <v>1</v>
      </c>
      <c r="I145" s="192"/>
      <c r="J145" s="193">
        <f>ROUND(I145*H145,2)</f>
        <v>0</v>
      </c>
      <c r="K145" s="189" t="s">
        <v>1</v>
      </c>
      <c r="L145" s="37"/>
      <c r="M145" s="194" t="s">
        <v>1</v>
      </c>
      <c r="N145" s="195" t="s">
        <v>45</v>
      </c>
      <c r="O145" s="75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8" t="s">
        <v>133</v>
      </c>
      <c r="AT145" s="198" t="s">
        <v>137</v>
      </c>
      <c r="AU145" s="198" t="s">
        <v>90</v>
      </c>
      <c r="AY145" s="17" t="s">
        <v>134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88</v>
      </c>
      <c r="BK145" s="199">
        <f>ROUND(I145*H145,2)</f>
        <v>0</v>
      </c>
      <c r="BL145" s="17" t="s">
        <v>133</v>
      </c>
      <c r="BM145" s="198" t="s">
        <v>177</v>
      </c>
    </row>
    <row r="146" s="2" customFormat="1">
      <c r="A146" s="36"/>
      <c r="B146" s="37"/>
      <c r="C146" s="36"/>
      <c r="D146" s="200" t="s">
        <v>148</v>
      </c>
      <c r="E146" s="36"/>
      <c r="F146" s="201" t="s">
        <v>178</v>
      </c>
      <c r="G146" s="36"/>
      <c r="H146" s="36"/>
      <c r="I146" s="122"/>
      <c r="J146" s="36"/>
      <c r="K146" s="36"/>
      <c r="L146" s="37"/>
      <c r="M146" s="202"/>
      <c r="N146" s="203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148</v>
      </c>
      <c r="AU146" s="17" t="s">
        <v>90</v>
      </c>
    </row>
    <row r="147" s="2" customFormat="1" ht="16.5" customHeight="1">
      <c r="A147" s="36"/>
      <c r="B147" s="186"/>
      <c r="C147" s="187" t="s">
        <v>179</v>
      </c>
      <c r="D147" s="187" t="s">
        <v>137</v>
      </c>
      <c r="E147" s="188" t="s">
        <v>180</v>
      </c>
      <c r="F147" s="189" t="s">
        <v>181</v>
      </c>
      <c r="G147" s="190" t="s">
        <v>182</v>
      </c>
      <c r="H147" s="191">
        <v>0.29999999999999999</v>
      </c>
      <c r="I147" s="192"/>
      <c r="J147" s="193">
        <f>ROUND(I147*H147,2)</f>
        <v>0</v>
      </c>
      <c r="K147" s="189" t="s">
        <v>1</v>
      </c>
      <c r="L147" s="37"/>
      <c r="M147" s="194" t="s">
        <v>1</v>
      </c>
      <c r="N147" s="195" t="s">
        <v>45</v>
      </c>
      <c r="O147" s="75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8" t="s">
        <v>133</v>
      </c>
      <c r="AT147" s="198" t="s">
        <v>137</v>
      </c>
      <c r="AU147" s="198" t="s">
        <v>90</v>
      </c>
      <c r="AY147" s="17" t="s">
        <v>134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7" t="s">
        <v>88</v>
      </c>
      <c r="BK147" s="199">
        <f>ROUND(I147*H147,2)</f>
        <v>0</v>
      </c>
      <c r="BL147" s="17" t="s">
        <v>133</v>
      </c>
      <c r="BM147" s="198" t="s">
        <v>183</v>
      </c>
    </row>
    <row r="148" s="13" customFormat="1">
      <c r="A148" s="13"/>
      <c r="B148" s="214"/>
      <c r="C148" s="13"/>
      <c r="D148" s="200" t="s">
        <v>184</v>
      </c>
      <c r="E148" s="215" t="s">
        <v>1</v>
      </c>
      <c r="F148" s="216" t="s">
        <v>185</v>
      </c>
      <c r="G148" s="13"/>
      <c r="H148" s="215" t="s">
        <v>1</v>
      </c>
      <c r="I148" s="217"/>
      <c r="J148" s="13"/>
      <c r="K148" s="13"/>
      <c r="L148" s="214"/>
      <c r="M148" s="218"/>
      <c r="N148" s="219"/>
      <c r="O148" s="219"/>
      <c r="P148" s="219"/>
      <c r="Q148" s="219"/>
      <c r="R148" s="219"/>
      <c r="S148" s="219"/>
      <c r="T148" s="22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5" t="s">
        <v>184</v>
      </c>
      <c r="AU148" s="215" t="s">
        <v>90</v>
      </c>
      <c r="AV148" s="13" t="s">
        <v>88</v>
      </c>
      <c r="AW148" s="13" t="s">
        <v>36</v>
      </c>
      <c r="AX148" s="13" t="s">
        <v>80</v>
      </c>
      <c r="AY148" s="215" t="s">
        <v>134</v>
      </c>
    </row>
    <row r="149" s="14" customFormat="1">
      <c r="A149" s="14"/>
      <c r="B149" s="221"/>
      <c r="C149" s="14"/>
      <c r="D149" s="200" t="s">
        <v>184</v>
      </c>
      <c r="E149" s="222" t="s">
        <v>1</v>
      </c>
      <c r="F149" s="223" t="s">
        <v>186</v>
      </c>
      <c r="G149" s="14"/>
      <c r="H149" s="224">
        <v>0.29999999999999999</v>
      </c>
      <c r="I149" s="225"/>
      <c r="J149" s="14"/>
      <c r="K149" s="14"/>
      <c r="L149" s="221"/>
      <c r="M149" s="226"/>
      <c r="N149" s="227"/>
      <c r="O149" s="227"/>
      <c r="P149" s="227"/>
      <c r="Q149" s="227"/>
      <c r="R149" s="227"/>
      <c r="S149" s="227"/>
      <c r="T149" s="22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22" t="s">
        <v>184</v>
      </c>
      <c r="AU149" s="222" t="s">
        <v>90</v>
      </c>
      <c r="AV149" s="14" t="s">
        <v>90</v>
      </c>
      <c r="AW149" s="14" t="s">
        <v>36</v>
      </c>
      <c r="AX149" s="14" t="s">
        <v>88</v>
      </c>
      <c r="AY149" s="222" t="s">
        <v>134</v>
      </c>
    </row>
    <row r="150" s="2" customFormat="1" ht="16.5" customHeight="1">
      <c r="A150" s="36"/>
      <c r="B150" s="186"/>
      <c r="C150" s="187" t="s">
        <v>187</v>
      </c>
      <c r="D150" s="187" t="s">
        <v>137</v>
      </c>
      <c r="E150" s="188" t="s">
        <v>188</v>
      </c>
      <c r="F150" s="189" t="s">
        <v>189</v>
      </c>
      <c r="G150" s="190" t="s">
        <v>190</v>
      </c>
      <c r="H150" s="191">
        <v>2</v>
      </c>
      <c r="I150" s="192"/>
      <c r="J150" s="193">
        <f>ROUND(I150*H150,2)</f>
        <v>0</v>
      </c>
      <c r="K150" s="189" t="s">
        <v>1</v>
      </c>
      <c r="L150" s="37"/>
      <c r="M150" s="194" t="s">
        <v>1</v>
      </c>
      <c r="N150" s="195" t="s">
        <v>45</v>
      </c>
      <c r="O150" s="75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8" t="s">
        <v>133</v>
      </c>
      <c r="AT150" s="198" t="s">
        <v>137</v>
      </c>
      <c r="AU150" s="198" t="s">
        <v>90</v>
      </c>
      <c r="AY150" s="17" t="s">
        <v>134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7" t="s">
        <v>88</v>
      </c>
      <c r="BK150" s="199">
        <f>ROUND(I150*H150,2)</f>
        <v>0</v>
      </c>
      <c r="BL150" s="17" t="s">
        <v>133</v>
      </c>
      <c r="BM150" s="198" t="s">
        <v>191</v>
      </c>
    </row>
    <row r="151" s="13" customFormat="1">
      <c r="A151" s="13"/>
      <c r="B151" s="214"/>
      <c r="C151" s="13"/>
      <c r="D151" s="200" t="s">
        <v>184</v>
      </c>
      <c r="E151" s="215" t="s">
        <v>1</v>
      </c>
      <c r="F151" s="216" t="s">
        <v>185</v>
      </c>
      <c r="G151" s="13"/>
      <c r="H151" s="215" t="s">
        <v>1</v>
      </c>
      <c r="I151" s="217"/>
      <c r="J151" s="13"/>
      <c r="K151" s="13"/>
      <c r="L151" s="214"/>
      <c r="M151" s="218"/>
      <c r="N151" s="219"/>
      <c r="O151" s="219"/>
      <c r="P151" s="219"/>
      <c r="Q151" s="219"/>
      <c r="R151" s="219"/>
      <c r="S151" s="219"/>
      <c r="T151" s="22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15" t="s">
        <v>184</v>
      </c>
      <c r="AU151" s="215" t="s">
        <v>90</v>
      </c>
      <c r="AV151" s="13" t="s">
        <v>88</v>
      </c>
      <c r="AW151" s="13" t="s">
        <v>36</v>
      </c>
      <c r="AX151" s="13" t="s">
        <v>80</v>
      </c>
      <c r="AY151" s="215" t="s">
        <v>134</v>
      </c>
    </row>
    <row r="152" s="14" customFormat="1">
      <c r="A152" s="14"/>
      <c r="B152" s="221"/>
      <c r="C152" s="14"/>
      <c r="D152" s="200" t="s">
        <v>184</v>
      </c>
      <c r="E152" s="222" t="s">
        <v>1</v>
      </c>
      <c r="F152" s="223" t="s">
        <v>192</v>
      </c>
      <c r="G152" s="14"/>
      <c r="H152" s="224">
        <v>2</v>
      </c>
      <c r="I152" s="225"/>
      <c r="J152" s="14"/>
      <c r="K152" s="14"/>
      <c r="L152" s="221"/>
      <c r="M152" s="226"/>
      <c r="N152" s="227"/>
      <c r="O152" s="227"/>
      <c r="P152" s="227"/>
      <c r="Q152" s="227"/>
      <c r="R152" s="227"/>
      <c r="S152" s="227"/>
      <c r="T152" s="22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22" t="s">
        <v>184</v>
      </c>
      <c r="AU152" s="222" t="s">
        <v>90</v>
      </c>
      <c r="AV152" s="14" t="s">
        <v>90</v>
      </c>
      <c r="AW152" s="14" t="s">
        <v>36</v>
      </c>
      <c r="AX152" s="14" t="s">
        <v>88</v>
      </c>
      <c r="AY152" s="222" t="s">
        <v>134</v>
      </c>
    </row>
    <row r="153" s="2" customFormat="1" ht="16.5" customHeight="1">
      <c r="A153" s="36"/>
      <c r="B153" s="186"/>
      <c r="C153" s="187" t="s">
        <v>193</v>
      </c>
      <c r="D153" s="187" t="s">
        <v>137</v>
      </c>
      <c r="E153" s="188" t="s">
        <v>194</v>
      </c>
      <c r="F153" s="189" t="s">
        <v>195</v>
      </c>
      <c r="G153" s="190" t="s">
        <v>182</v>
      </c>
      <c r="H153" s="191">
        <v>0.29999999999999999</v>
      </c>
      <c r="I153" s="192"/>
      <c r="J153" s="193">
        <f>ROUND(I153*H153,2)</f>
        <v>0</v>
      </c>
      <c r="K153" s="189" t="s">
        <v>1</v>
      </c>
      <c r="L153" s="37"/>
      <c r="M153" s="194" t="s">
        <v>1</v>
      </c>
      <c r="N153" s="195" t="s">
        <v>45</v>
      </c>
      <c r="O153" s="75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8" t="s">
        <v>133</v>
      </c>
      <c r="AT153" s="198" t="s">
        <v>137</v>
      </c>
      <c r="AU153" s="198" t="s">
        <v>90</v>
      </c>
      <c r="AY153" s="17" t="s">
        <v>134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7" t="s">
        <v>88</v>
      </c>
      <c r="BK153" s="199">
        <f>ROUND(I153*H153,2)</f>
        <v>0</v>
      </c>
      <c r="BL153" s="17" t="s">
        <v>133</v>
      </c>
      <c r="BM153" s="198" t="s">
        <v>196</v>
      </c>
    </row>
    <row r="154" s="13" customFormat="1">
      <c r="A154" s="13"/>
      <c r="B154" s="214"/>
      <c r="C154" s="13"/>
      <c r="D154" s="200" t="s">
        <v>184</v>
      </c>
      <c r="E154" s="215" t="s">
        <v>1</v>
      </c>
      <c r="F154" s="216" t="s">
        <v>185</v>
      </c>
      <c r="G154" s="13"/>
      <c r="H154" s="215" t="s">
        <v>1</v>
      </c>
      <c r="I154" s="217"/>
      <c r="J154" s="13"/>
      <c r="K154" s="13"/>
      <c r="L154" s="214"/>
      <c r="M154" s="218"/>
      <c r="N154" s="219"/>
      <c r="O154" s="219"/>
      <c r="P154" s="219"/>
      <c r="Q154" s="219"/>
      <c r="R154" s="219"/>
      <c r="S154" s="219"/>
      <c r="T154" s="22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5" t="s">
        <v>184</v>
      </c>
      <c r="AU154" s="215" t="s">
        <v>90</v>
      </c>
      <c r="AV154" s="13" t="s">
        <v>88</v>
      </c>
      <c r="AW154" s="13" t="s">
        <v>36</v>
      </c>
      <c r="AX154" s="13" t="s">
        <v>80</v>
      </c>
      <c r="AY154" s="215" t="s">
        <v>134</v>
      </c>
    </row>
    <row r="155" s="14" customFormat="1">
      <c r="A155" s="14"/>
      <c r="B155" s="221"/>
      <c r="C155" s="14"/>
      <c r="D155" s="200" t="s">
        <v>184</v>
      </c>
      <c r="E155" s="222" t="s">
        <v>1</v>
      </c>
      <c r="F155" s="223" t="s">
        <v>186</v>
      </c>
      <c r="G155" s="14"/>
      <c r="H155" s="224">
        <v>0.29999999999999999</v>
      </c>
      <c r="I155" s="225"/>
      <c r="J155" s="14"/>
      <c r="K155" s="14"/>
      <c r="L155" s="221"/>
      <c r="M155" s="226"/>
      <c r="N155" s="227"/>
      <c r="O155" s="227"/>
      <c r="P155" s="227"/>
      <c r="Q155" s="227"/>
      <c r="R155" s="227"/>
      <c r="S155" s="227"/>
      <c r="T155" s="22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22" t="s">
        <v>184</v>
      </c>
      <c r="AU155" s="222" t="s">
        <v>90</v>
      </c>
      <c r="AV155" s="14" t="s">
        <v>90</v>
      </c>
      <c r="AW155" s="14" t="s">
        <v>36</v>
      </c>
      <c r="AX155" s="14" t="s">
        <v>88</v>
      </c>
      <c r="AY155" s="222" t="s">
        <v>134</v>
      </c>
    </row>
    <row r="156" s="2" customFormat="1" ht="16.5" customHeight="1">
      <c r="A156" s="36"/>
      <c r="B156" s="186"/>
      <c r="C156" s="187" t="s">
        <v>197</v>
      </c>
      <c r="D156" s="187" t="s">
        <v>137</v>
      </c>
      <c r="E156" s="188" t="s">
        <v>198</v>
      </c>
      <c r="F156" s="189" t="s">
        <v>199</v>
      </c>
      <c r="G156" s="190" t="s">
        <v>182</v>
      </c>
      <c r="H156" s="191">
        <v>0.10000000000000001</v>
      </c>
      <c r="I156" s="192"/>
      <c r="J156" s="193">
        <f>ROUND(I156*H156,2)</f>
        <v>0</v>
      </c>
      <c r="K156" s="189" t="s">
        <v>1</v>
      </c>
      <c r="L156" s="37"/>
      <c r="M156" s="194" t="s">
        <v>1</v>
      </c>
      <c r="N156" s="195" t="s">
        <v>45</v>
      </c>
      <c r="O156" s="75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8" t="s">
        <v>133</v>
      </c>
      <c r="AT156" s="198" t="s">
        <v>137</v>
      </c>
      <c r="AU156" s="198" t="s">
        <v>90</v>
      </c>
      <c r="AY156" s="17" t="s">
        <v>134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7" t="s">
        <v>88</v>
      </c>
      <c r="BK156" s="199">
        <f>ROUND(I156*H156,2)</f>
        <v>0</v>
      </c>
      <c r="BL156" s="17" t="s">
        <v>133</v>
      </c>
      <c r="BM156" s="198" t="s">
        <v>200</v>
      </c>
    </row>
    <row r="157" s="13" customFormat="1">
      <c r="A157" s="13"/>
      <c r="B157" s="214"/>
      <c r="C157" s="13"/>
      <c r="D157" s="200" t="s">
        <v>184</v>
      </c>
      <c r="E157" s="215" t="s">
        <v>1</v>
      </c>
      <c r="F157" s="216" t="s">
        <v>185</v>
      </c>
      <c r="G157" s="13"/>
      <c r="H157" s="215" t="s">
        <v>1</v>
      </c>
      <c r="I157" s="217"/>
      <c r="J157" s="13"/>
      <c r="K157" s="13"/>
      <c r="L157" s="214"/>
      <c r="M157" s="218"/>
      <c r="N157" s="219"/>
      <c r="O157" s="219"/>
      <c r="P157" s="219"/>
      <c r="Q157" s="219"/>
      <c r="R157" s="219"/>
      <c r="S157" s="219"/>
      <c r="T157" s="22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5" t="s">
        <v>184</v>
      </c>
      <c r="AU157" s="215" t="s">
        <v>90</v>
      </c>
      <c r="AV157" s="13" t="s">
        <v>88</v>
      </c>
      <c r="AW157" s="13" t="s">
        <v>36</v>
      </c>
      <c r="AX157" s="13" t="s">
        <v>80</v>
      </c>
      <c r="AY157" s="215" t="s">
        <v>134</v>
      </c>
    </row>
    <row r="158" s="14" customFormat="1">
      <c r="A158" s="14"/>
      <c r="B158" s="221"/>
      <c r="C158" s="14"/>
      <c r="D158" s="200" t="s">
        <v>184</v>
      </c>
      <c r="E158" s="222" t="s">
        <v>1</v>
      </c>
      <c r="F158" s="223" t="s">
        <v>201</v>
      </c>
      <c r="G158" s="14"/>
      <c r="H158" s="224">
        <v>0.10000000000000001</v>
      </c>
      <c r="I158" s="225"/>
      <c r="J158" s="14"/>
      <c r="K158" s="14"/>
      <c r="L158" s="221"/>
      <c r="M158" s="226"/>
      <c r="N158" s="227"/>
      <c r="O158" s="227"/>
      <c r="P158" s="227"/>
      <c r="Q158" s="227"/>
      <c r="R158" s="227"/>
      <c r="S158" s="227"/>
      <c r="T158" s="22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22" t="s">
        <v>184</v>
      </c>
      <c r="AU158" s="222" t="s">
        <v>90</v>
      </c>
      <c r="AV158" s="14" t="s">
        <v>90</v>
      </c>
      <c r="AW158" s="14" t="s">
        <v>36</v>
      </c>
      <c r="AX158" s="14" t="s">
        <v>88</v>
      </c>
      <c r="AY158" s="222" t="s">
        <v>134</v>
      </c>
    </row>
    <row r="159" s="2" customFormat="1" ht="16.5" customHeight="1">
      <c r="A159" s="36"/>
      <c r="B159" s="186"/>
      <c r="C159" s="187" t="s">
        <v>202</v>
      </c>
      <c r="D159" s="187" t="s">
        <v>137</v>
      </c>
      <c r="E159" s="188" t="s">
        <v>203</v>
      </c>
      <c r="F159" s="189" t="s">
        <v>204</v>
      </c>
      <c r="G159" s="190" t="s">
        <v>146</v>
      </c>
      <c r="H159" s="191">
        <v>1</v>
      </c>
      <c r="I159" s="192"/>
      <c r="J159" s="193">
        <f>ROUND(I159*H159,2)</f>
        <v>0</v>
      </c>
      <c r="K159" s="189" t="s">
        <v>1</v>
      </c>
      <c r="L159" s="37"/>
      <c r="M159" s="194" t="s">
        <v>1</v>
      </c>
      <c r="N159" s="195" t="s">
        <v>45</v>
      </c>
      <c r="O159" s="75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8" t="s">
        <v>133</v>
      </c>
      <c r="AT159" s="198" t="s">
        <v>137</v>
      </c>
      <c r="AU159" s="198" t="s">
        <v>90</v>
      </c>
      <c r="AY159" s="17" t="s">
        <v>134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7" t="s">
        <v>88</v>
      </c>
      <c r="BK159" s="199">
        <f>ROUND(I159*H159,2)</f>
        <v>0</v>
      </c>
      <c r="BL159" s="17" t="s">
        <v>133</v>
      </c>
      <c r="BM159" s="198" t="s">
        <v>205</v>
      </c>
    </row>
    <row r="160" s="2" customFormat="1" ht="16.5" customHeight="1">
      <c r="A160" s="36"/>
      <c r="B160" s="186"/>
      <c r="C160" s="187" t="s">
        <v>206</v>
      </c>
      <c r="D160" s="187" t="s">
        <v>137</v>
      </c>
      <c r="E160" s="188" t="s">
        <v>207</v>
      </c>
      <c r="F160" s="189" t="s">
        <v>208</v>
      </c>
      <c r="G160" s="190" t="s">
        <v>190</v>
      </c>
      <c r="H160" s="191">
        <v>1.5</v>
      </c>
      <c r="I160" s="192"/>
      <c r="J160" s="193">
        <f>ROUND(I160*H160,2)</f>
        <v>0</v>
      </c>
      <c r="K160" s="189" t="s">
        <v>1</v>
      </c>
      <c r="L160" s="37"/>
      <c r="M160" s="194" t="s">
        <v>1</v>
      </c>
      <c r="N160" s="195" t="s">
        <v>45</v>
      </c>
      <c r="O160" s="75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8" t="s">
        <v>133</v>
      </c>
      <c r="AT160" s="198" t="s">
        <v>137</v>
      </c>
      <c r="AU160" s="198" t="s">
        <v>90</v>
      </c>
      <c r="AY160" s="17" t="s">
        <v>134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7" t="s">
        <v>88</v>
      </c>
      <c r="BK160" s="199">
        <f>ROUND(I160*H160,2)</f>
        <v>0</v>
      </c>
      <c r="BL160" s="17" t="s">
        <v>133</v>
      </c>
      <c r="BM160" s="198" t="s">
        <v>209</v>
      </c>
    </row>
    <row r="161" s="13" customFormat="1">
      <c r="A161" s="13"/>
      <c r="B161" s="214"/>
      <c r="C161" s="13"/>
      <c r="D161" s="200" t="s">
        <v>184</v>
      </c>
      <c r="E161" s="215" t="s">
        <v>1</v>
      </c>
      <c r="F161" s="216" t="s">
        <v>185</v>
      </c>
      <c r="G161" s="13"/>
      <c r="H161" s="215" t="s">
        <v>1</v>
      </c>
      <c r="I161" s="217"/>
      <c r="J161" s="13"/>
      <c r="K161" s="13"/>
      <c r="L161" s="214"/>
      <c r="M161" s="218"/>
      <c r="N161" s="219"/>
      <c r="O161" s="219"/>
      <c r="P161" s="219"/>
      <c r="Q161" s="219"/>
      <c r="R161" s="219"/>
      <c r="S161" s="219"/>
      <c r="T161" s="22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5" t="s">
        <v>184</v>
      </c>
      <c r="AU161" s="215" t="s">
        <v>90</v>
      </c>
      <c r="AV161" s="13" t="s">
        <v>88</v>
      </c>
      <c r="AW161" s="13" t="s">
        <v>36</v>
      </c>
      <c r="AX161" s="13" t="s">
        <v>80</v>
      </c>
      <c r="AY161" s="215" t="s">
        <v>134</v>
      </c>
    </row>
    <row r="162" s="14" customFormat="1">
      <c r="A162" s="14"/>
      <c r="B162" s="221"/>
      <c r="C162" s="14"/>
      <c r="D162" s="200" t="s">
        <v>184</v>
      </c>
      <c r="E162" s="222" t="s">
        <v>1</v>
      </c>
      <c r="F162" s="223" t="s">
        <v>210</v>
      </c>
      <c r="G162" s="14"/>
      <c r="H162" s="224">
        <v>1.5</v>
      </c>
      <c r="I162" s="225"/>
      <c r="J162" s="14"/>
      <c r="K162" s="14"/>
      <c r="L162" s="221"/>
      <c r="M162" s="226"/>
      <c r="N162" s="227"/>
      <c r="O162" s="227"/>
      <c r="P162" s="227"/>
      <c r="Q162" s="227"/>
      <c r="R162" s="227"/>
      <c r="S162" s="227"/>
      <c r="T162" s="22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22" t="s">
        <v>184</v>
      </c>
      <c r="AU162" s="222" t="s">
        <v>90</v>
      </c>
      <c r="AV162" s="14" t="s">
        <v>90</v>
      </c>
      <c r="AW162" s="14" t="s">
        <v>36</v>
      </c>
      <c r="AX162" s="14" t="s">
        <v>88</v>
      </c>
      <c r="AY162" s="222" t="s">
        <v>134</v>
      </c>
    </row>
    <row r="163" s="2" customFormat="1" ht="16.5" customHeight="1">
      <c r="A163" s="36"/>
      <c r="B163" s="186"/>
      <c r="C163" s="187" t="s">
        <v>8</v>
      </c>
      <c r="D163" s="187" t="s">
        <v>137</v>
      </c>
      <c r="E163" s="188" t="s">
        <v>211</v>
      </c>
      <c r="F163" s="189" t="s">
        <v>212</v>
      </c>
      <c r="G163" s="190" t="s">
        <v>146</v>
      </c>
      <c r="H163" s="191">
        <v>1</v>
      </c>
      <c r="I163" s="192"/>
      <c r="J163" s="193">
        <f>ROUND(I163*H163,2)</f>
        <v>0</v>
      </c>
      <c r="K163" s="189" t="s">
        <v>1</v>
      </c>
      <c r="L163" s="37"/>
      <c r="M163" s="194" t="s">
        <v>1</v>
      </c>
      <c r="N163" s="195" t="s">
        <v>45</v>
      </c>
      <c r="O163" s="75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8" t="s">
        <v>133</v>
      </c>
      <c r="AT163" s="198" t="s">
        <v>137</v>
      </c>
      <c r="AU163" s="198" t="s">
        <v>90</v>
      </c>
      <c r="AY163" s="17" t="s">
        <v>134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7" t="s">
        <v>88</v>
      </c>
      <c r="BK163" s="199">
        <f>ROUND(I163*H163,2)</f>
        <v>0</v>
      </c>
      <c r="BL163" s="17" t="s">
        <v>133</v>
      </c>
      <c r="BM163" s="198" t="s">
        <v>213</v>
      </c>
    </row>
    <row r="164" s="2" customFormat="1" ht="16.5" customHeight="1">
      <c r="A164" s="36"/>
      <c r="B164" s="186"/>
      <c r="C164" s="187" t="s">
        <v>214</v>
      </c>
      <c r="D164" s="187" t="s">
        <v>137</v>
      </c>
      <c r="E164" s="188" t="s">
        <v>215</v>
      </c>
      <c r="F164" s="189" t="s">
        <v>216</v>
      </c>
      <c r="G164" s="190" t="s">
        <v>182</v>
      </c>
      <c r="H164" s="191">
        <v>0.29999999999999999</v>
      </c>
      <c r="I164" s="192"/>
      <c r="J164" s="193">
        <f>ROUND(I164*H164,2)</f>
        <v>0</v>
      </c>
      <c r="K164" s="189" t="s">
        <v>1</v>
      </c>
      <c r="L164" s="37"/>
      <c r="M164" s="194" t="s">
        <v>1</v>
      </c>
      <c r="N164" s="195" t="s">
        <v>45</v>
      </c>
      <c r="O164" s="75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8" t="s">
        <v>133</v>
      </c>
      <c r="AT164" s="198" t="s">
        <v>137</v>
      </c>
      <c r="AU164" s="198" t="s">
        <v>90</v>
      </c>
      <c r="AY164" s="17" t="s">
        <v>134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7" t="s">
        <v>88</v>
      </c>
      <c r="BK164" s="199">
        <f>ROUND(I164*H164,2)</f>
        <v>0</v>
      </c>
      <c r="BL164" s="17" t="s">
        <v>133</v>
      </c>
      <c r="BM164" s="198" t="s">
        <v>217</v>
      </c>
    </row>
    <row r="165" s="2" customFormat="1" ht="16.5" customHeight="1">
      <c r="A165" s="36"/>
      <c r="B165" s="186"/>
      <c r="C165" s="187" t="s">
        <v>218</v>
      </c>
      <c r="D165" s="187" t="s">
        <v>137</v>
      </c>
      <c r="E165" s="188" t="s">
        <v>219</v>
      </c>
      <c r="F165" s="189" t="s">
        <v>220</v>
      </c>
      <c r="G165" s="190" t="s">
        <v>221</v>
      </c>
      <c r="H165" s="191">
        <v>1.8</v>
      </c>
      <c r="I165" s="192"/>
      <c r="J165" s="193">
        <f>ROUND(I165*H165,2)</f>
        <v>0</v>
      </c>
      <c r="K165" s="189" t="s">
        <v>1</v>
      </c>
      <c r="L165" s="37"/>
      <c r="M165" s="194" t="s">
        <v>1</v>
      </c>
      <c r="N165" s="195" t="s">
        <v>45</v>
      </c>
      <c r="O165" s="75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8" t="s">
        <v>133</v>
      </c>
      <c r="AT165" s="198" t="s">
        <v>137</v>
      </c>
      <c r="AU165" s="198" t="s">
        <v>90</v>
      </c>
      <c r="AY165" s="17" t="s">
        <v>134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7" t="s">
        <v>88</v>
      </c>
      <c r="BK165" s="199">
        <f>ROUND(I165*H165,2)</f>
        <v>0</v>
      </c>
      <c r="BL165" s="17" t="s">
        <v>133</v>
      </c>
      <c r="BM165" s="198" t="s">
        <v>222</v>
      </c>
    </row>
    <row r="166" s="12" customFormat="1" ht="22.8" customHeight="1">
      <c r="A166" s="12"/>
      <c r="B166" s="173"/>
      <c r="C166" s="12"/>
      <c r="D166" s="174" t="s">
        <v>79</v>
      </c>
      <c r="E166" s="184" t="s">
        <v>223</v>
      </c>
      <c r="F166" s="184" t="s">
        <v>224</v>
      </c>
      <c r="G166" s="12"/>
      <c r="H166" s="12"/>
      <c r="I166" s="176"/>
      <c r="J166" s="185">
        <f>BK166</f>
        <v>0</v>
      </c>
      <c r="K166" s="12"/>
      <c r="L166" s="173"/>
      <c r="M166" s="178"/>
      <c r="N166" s="179"/>
      <c r="O166" s="179"/>
      <c r="P166" s="180">
        <f>P167+P179+P186+P202+P218+P228+P235+P251+P264+P269</f>
        <v>0</v>
      </c>
      <c r="Q166" s="179"/>
      <c r="R166" s="180">
        <f>R167+R179+R186+R202+R218+R228+R235+R251+R264+R269</f>
        <v>0</v>
      </c>
      <c r="S166" s="179"/>
      <c r="T166" s="181">
        <f>T167+T179+T186+T202+T218+T228+T235+T251+T264+T269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4" t="s">
        <v>133</v>
      </c>
      <c r="AT166" s="182" t="s">
        <v>79</v>
      </c>
      <c r="AU166" s="182" t="s">
        <v>88</v>
      </c>
      <c r="AY166" s="174" t="s">
        <v>134</v>
      </c>
      <c r="BK166" s="183">
        <f>BK167+BK179+BK186+BK202+BK218+BK228+BK235+BK251+BK264+BK269</f>
        <v>0</v>
      </c>
    </row>
    <row r="167" s="12" customFormat="1" ht="20.88" customHeight="1">
      <c r="A167" s="12"/>
      <c r="B167" s="173"/>
      <c r="C167" s="12"/>
      <c r="D167" s="174" t="s">
        <v>79</v>
      </c>
      <c r="E167" s="184" t="s">
        <v>225</v>
      </c>
      <c r="F167" s="184" t="s">
        <v>226</v>
      </c>
      <c r="G167" s="12"/>
      <c r="H167" s="12"/>
      <c r="I167" s="176"/>
      <c r="J167" s="185">
        <f>BK167</f>
        <v>0</v>
      </c>
      <c r="K167" s="12"/>
      <c r="L167" s="173"/>
      <c r="M167" s="178"/>
      <c r="N167" s="179"/>
      <c r="O167" s="179"/>
      <c r="P167" s="180">
        <f>SUM(P168:P178)</f>
        <v>0</v>
      </c>
      <c r="Q167" s="179"/>
      <c r="R167" s="180">
        <f>SUM(R168:R178)</f>
        <v>0</v>
      </c>
      <c r="S167" s="179"/>
      <c r="T167" s="181">
        <f>SUM(T168:T178)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4" t="s">
        <v>133</v>
      </c>
      <c r="AT167" s="182" t="s">
        <v>79</v>
      </c>
      <c r="AU167" s="182" t="s">
        <v>90</v>
      </c>
      <c r="AY167" s="174" t="s">
        <v>134</v>
      </c>
      <c r="BK167" s="183">
        <f>SUM(BK168:BK178)</f>
        <v>0</v>
      </c>
    </row>
    <row r="168" s="2" customFormat="1" ht="16.5" customHeight="1">
      <c r="A168" s="36"/>
      <c r="B168" s="186"/>
      <c r="C168" s="187" t="s">
        <v>227</v>
      </c>
      <c r="D168" s="187" t="s">
        <v>137</v>
      </c>
      <c r="E168" s="188" t="s">
        <v>228</v>
      </c>
      <c r="F168" s="189" t="s">
        <v>229</v>
      </c>
      <c r="G168" s="190" t="s">
        <v>146</v>
      </c>
      <c r="H168" s="191">
        <v>1</v>
      </c>
      <c r="I168" s="192"/>
      <c r="J168" s="193">
        <f>ROUND(I168*H168,2)</f>
        <v>0</v>
      </c>
      <c r="K168" s="189" t="s">
        <v>1</v>
      </c>
      <c r="L168" s="37"/>
      <c r="M168" s="194" t="s">
        <v>1</v>
      </c>
      <c r="N168" s="195" t="s">
        <v>45</v>
      </c>
      <c r="O168" s="75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8" t="s">
        <v>133</v>
      </c>
      <c r="AT168" s="198" t="s">
        <v>137</v>
      </c>
      <c r="AU168" s="198" t="s">
        <v>150</v>
      </c>
      <c r="AY168" s="17" t="s">
        <v>134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7" t="s">
        <v>88</v>
      </c>
      <c r="BK168" s="199">
        <f>ROUND(I168*H168,2)</f>
        <v>0</v>
      </c>
      <c r="BL168" s="17" t="s">
        <v>133</v>
      </c>
      <c r="BM168" s="198" t="s">
        <v>230</v>
      </c>
    </row>
    <row r="169" s="13" customFormat="1">
      <c r="A169" s="13"/>
      <c r="B169" s="214"/>
      <c r="C169" s="13"/>
      <c r="D169" s="200" t="s">
        <v>184</v>
      </c>
      <c r="E169" s="215" t="s">
        <v>1</v>
      </c>
      <c r="F169" s="216" t="s">
        <v>231</v>
      </c>
      <c r="G169" s="13"/>
      <c r="H169" s="215" t="s">
        <v>1</v>
      </c>
      <c r="I169" s="217"/>
      <c r="J169" s="13"/>
      <c r="K169" s="13"/>
      <c r="L169" s="214"/>
      <c r="M169" s="218"/>
      <c r="N169" s="219"/>
      <c r="O169" s="219"/>
      <c r="P169" s="219"/>
      <c r="Q169" s="219"/>
      <c r="R169" s="219"/>
      <c r="S169" s="219"/>
      <c r="T169" s="22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15" t="s">
        <v>184</v>
      </c>
      <c r="AU169" s="215" t="s">
        <v>150</v>
      </c>
      <c r="AV169" s="13" t="s">
        <v>88</v>
      </c>
      <c r="AW169" s="13" t="s">
        <v>36</v>
      </c>
      <c r="AX169" s="13" t="s">
        <v>80</v>
      </c>
      <c r="AY169" s="215" t="s">
        <v>134</v>
      </c>
    </row>
    <row r="170" s="14" customFormat="1">
      <c r="A170" s="14"/>
      <c r="B170" s="221"/>
      <c r="C170" s="14"/>
      <c r="D170" s="200" t="s">
        <v>184</v>
      </c>
      <c r="E170" s="222" t="s">
        <v>1</v>
      </c>
      <c r="F170" s="223" t="s">
        <v>232</v>
      </c>
      <c r="G170" s="14"/>
      <c r="H170" s="224">
        <v>1</v>
      </c>
      <c r="I170" s="225"/>
      <c r="J170" s="14"/>
      <c r="K170" s="14"/>
      <c r="L170" s="221"/>
      <c r="M170" s="226"/>
      <c r="N170" s="227"/>
      <c r="O170" s="227"/>
      <c r="P170" s="227"/>
      <c r="Q170" s="227"/>
      <c r="R170" s="227"/>
      <c r="S170" s="227"/>
      <c r="T170" s="22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22" t="s">
        <v>184</v>
      </c>
      <c r="AU170" s="222" t="s">
        <v>150</v>
      </c>
      <c r="AV170" s="14" t="s">
        <v>90</v>
      </c>
      <c r="AW170" s="14" t="s">
        <v>36</v>
      </c>
      <c r="AX170" s="14" t="s">
        <v>88</v>
      </c>
      <c r="AY170" s="222" t="s">
        <v>134</v>
      </c>
    </row>
    <row r="171" s="2" customFormat="1" ht="16.5" customHeight="1">
      <c r="A171" s="36"/>
      <c r="B171" s="186"/>
      <c r="C171" s="187" t="s">
        <v>233</v>
      </c>
      <c r="D171" s="187" t="s">
        <v>137</v>
      </c>
      <c r="E171" s="188" t="s">
        <v>234</v>
      </c>
      <c r="F171" s="189" t="s">
        <v>235</v>
      </c>
      <c r="G171" s="190" t="s">
        <v>190</v>
      </c>
      <c r="H171" s="191">
        <v>6.5</v>
      </c>
      <c r="I171" s="192"/>
      <c r="J171" s="193">
        <f>ROUND(I171*H171,2)</f>
        <v>0</v>
      </c>
      <c r="K171" s="189" t="s">
        <v>1</v>
      </c>
      <c r="L171" s="37"/>
      <c r="M171" s="194" t="s">
        <v>1</v>
      </c>
      <c r="N171" s="195" t="s">
        <v>45</v>
      </c>
      <c r="O171" s="75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8" t="s">
        <v>133</v>
      </c>
      <c r="AT171" s="198" t="s">
        <v>137</v>
      </c>
      <c r="AU171" s="198" t="s">
        <v>150</v>
      </c>
      <c r="AY171" s="17" t="s">
        <v>134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88</v>
      </c>
      <c r="BK171" s="199">
        <f>ROUND(I171*H171,2)</f>
        <v>0</v>
      </c>
      <c r="BL171" s="17" t="s">
        <v>133</v>
      </c>
      <c r="BM171" s="198" t="s">
        <v>236</v>
      </c>
    </row>
    <row r="172" s="14" customFormat="1">
      <c r="A172" s="14"/>
      <c r="B172" s="221"/>
      <c r="C172" s="14"/>
      <c r="D172" s="200" t="s">
        <v>184</v>
      </c>
      <c r="E172" s="222" t="s">
        <v>1</v>
      </c>
      <c r="F172" s="223" t="s">
        <v>237</v>
      </c>
      <c r="G172" s="14"/>
      <c r="H172" s="224">
        <v>6.5</v>
      </c>
      <c r="I172" s="225"/>
      <c r="J172" s="14"/>
      <c r="K172" s="14"/>
      <c r="L172" s="221"/>
      <c r="M172" s="226"/>
      <c r="N172" s="227"/>
      <c r="O172" s="227"/>
      <c r="P172" s="227"/>
      <c r="Q172" s="227"/>
      <c r="R172" s="227"/>
      <c r="S172" s="227"/>
      <c r="T172" s="22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22" t="s">
        <v>184</v>
      </c>
      <c r="AU172" s="222" t="s">
        <v>150</v>
      </c>
      <c r="AV172" s="14" t="s">
        <v>90</v>
      </c>
      <c r="AW172" s="14" t="s">
        <v>36</v>
      </c>
      <c r="AX172" s="14" t="s">
        <v>88</v>
      </c>
      <c r="AY172" s="222" t="s">
        <v>134</v>
      </c>
    </row>
    <row r="173" s="2" customFormat="1" ht="16.5" customHeight="1">
      <c r="A173" s="36"/>
      <c r="B173" s="186"/>
      <c r="C173" s="187" t="s">
        <v>238</v>
      </c>
      <c r="D173" s="187" t="s">
        <v>137</v>
      </c>
      <c r="E173" s="188" t="s">
        <v>239</v>
      </c>
      <c r="F173" s="189" t="s">
        <v>240</v>
      </c>
      <c r="G173" s="190" t="s">
        <v>140</v>
      </c>
      <c r="H173" s="191">
        <v>40</v>
      </c>
      <c r="I173" s="192"/>
      <c r="J173" s="193">
        <f>ROUND(I173*H173,2)</f>
        <v>0</v>
      </c>
      <c r="K173" s="189" t="s">
        <v>1</v>
      </c>
      <c r="L173" s="37"/>
      <c r="M173" s="194" t="s">
        <v>1</v>
      </c>
      <c r="N173" s="195" t="s">
        <v>45</v>
      </c>
      <c r="O173" s="75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8" t="s">
        <v>133</v>
      </c>
      <c r="AT173" s="198" t="s">
        <v>137</v>
      </c>
      <c r="AU173" s="198" t="s">
        <v>150</v>
      </c>
      <c r="AY173" s="17" t="s">
        <v>134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7" t="s">
        <v>88</v>
      </c>
      <c r="BK173" s="199">
        <f>ROUND(I173*H173,2)</f>
        <v>0</v>
      </c>
      <c r="BL173" s="17" t="s">
        <v>133</v>
      </c>
      <c r="BM173" s="198" t="s">
        <v>241</v>
      </c>
    </row>
    <row r="174" s="14" customFormat="1">
      <c r="A174" s="14"/>
      <c r="B174" s="221"/>
      <c r="C174" s="14"/>
      <c r="D174" s="200" t="s">
        <v>184</v>
      </c>
      <c r="E174" s="222" t="s">
        <v>1</v>
      </c>
      <c r="F174" s="223" t="s">
        <v>242</v>
      </c>
      <c r="G174" s="14"/>
      <c r="H174" s="224">
        <v>40</v>
      </c>
      <c r="I174" s="225"/>
      <c r="J174" s="14"/>
      <c r="K174" s="14"/>
      <c r="L174" s="221"/>
      <c r="M174" s="226"/>
      <c r="N174" s="227"/>
      <c r="O174" s="227"/>
      <c r="P174" s="227"/>
      <c r="Q174" s="227"/>
      <c r="R174" s="227"/>
      <c r="S174" s="227"/>
      <c r="T174" s="22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22" t="s">
        <v>184</v>
      </c>
      <c r="AU174" s="222" t="s">
        <v>150</v>
      </c>
      <c r="AV174" s="14" t="s">
        <v>90</v>
      </c>
      <c r="AW174" s="14" t="s">
        <v>36</v>
      </c>
      <c r="AX174" s="14" t="s">
        <v>88</v>
      </c>
      <c r="AY174" s="222" t="s">
        <v>134</v>
      </c>
    </row>
    <row r="175" s="2" customFormat="1" ht="16.5" customHeight="1">
      <c r="A175" s="36"/>
      <c r="B175" s="186"/>
      <c r="C175" s="187" t="s">
        <v>7</v>
      </c>
      <c r="D175" s="187" t="s">
        <v>137</v>
      </c>
      <c r="E175" s="188" t="s">
        <v>243</v>
      </c>
      <c r="F175" s="189" t="s">
        <v>244</v>
      </c>
      <c r="G175" s="190" t="s">
        <v>245</v>
      </c>
      <c r="H175" s="191">
        <v>8</v>
      </c>
      <c r="I175" s="192"/>
      <c r="J175" s="193">
        <f>ROUND(I175*H175,2)</f>
        <v>0</v>
      </c>
      <c r="K175" s="189" t="s">
        <v>1</v>
      </c>
      <c r="L175" s="37"/>
      <c r="M175" s="194" t="s">
        <v>1</v>
      </c>
      <c r="N175" s="195" t="s">
        <v>45</v>
      </c>
      <c r="O175" s="75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8" t="s">
        <v>133</v>
      </c>
      <c r="AT175" s="198" t="s">
        <v>137</v>
      </c>
      <c r="AU175" s="198" t="s">
        <v>150</v>
      </c>
      <c r="AY175" s="17" t="s">
        <v>134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7" t="s">
        <v>88</v>
      </c>
      <c r="BK175" s="199">
        <f>ROUND(I175*H175,2)</f>
        <v>0</v>
      </c>
      <c r="BL175" s="17" t="s">
        <v>133</v>
      </c>
      <c r="BM175" s="198" t="s">
        <v>246</v>
      </c>
    </row>
    <row r="176" s="14" customFormat="1">
      <c r="A176" s="14"/>
      <c r="B176" s="221"/>
      <c r="C176" s="14"/>
      <c r="D176" s="200" t="s">
        <v>184</v>
      </c>
      <c r="E176" s="222" t="s">
        <v>1</v>
      </c>
      <c r="F176" s="223" t="s">
        <v>247</v>
      </c>
      <c r="G176" s="14"/>
      <c r="H176" s="224">
        <v>8</v>
      </c>
      <c r="I176" s="225"/>
      <c r="J176" s="14"/>
      <c r="K176" s="14"/>
      <c r="L176" s="221"/>
      <c r="M176" s="226"/>
      <c r="N176" s="227"/>
      <c r="O176" s="227"/>
      <c r="P176" s="227"/>
      <c r="Q176" s="227"/>
      <c r="R176" s="227"/>
      <c r="S176" s="227"/>
      <c r="T176" s="22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22" t="s">
        <v>184</v>
      </c>
      <c r="AU176" s="222" t="s">
        <v>150</v>
      </c>
      <c r="AV176" s="14" t="s">
        <v>90</v>
      </c>
      <c r="AW176" s="14" t="s">
        <v>36</v>
      </c>
      <c r="AX176" s="14" t="s">
        <v>88</v>
      </c>
      <c r="AY176" s="222" t="s">
        <v>134</v>
      </c>
    </row>
    <row r="177" s="2" customFormat="1" ht="16.5" customHeight="1">
      <c r="A177" s="36"/>
      <c r="B177" s="186"/>
      <c r="C177" s="187" t="s">
        <v>248</v>
      </c>
      <c r="D177" s="187" t="s">
        <v>137</v>
      </c>
      <c r="E177" s="188" t="s">
        <v>249</v>
      </c>
      <c r="F177" s="189" t="s">
        <v>250</v>
      </c>
      <c r="G177" s="190" t="s">
        <v>245</v>
      </c>
      <c r="H177" s="191">
        <v>8</v>
      </c>
      <c r="I177" s="192"/>
      <c r="J177" s="193">
        <f>ROUND(I177*H177,2)</f>
        <v>0</v>
      </c>
      <c r="K177" s="189" t="s">
        <v>1</v>
      </c>
      <c r="L177" s="37"/>
      <c r="M177" s="194" t="s">
        <v>1</v>
      </c>
      <c r="N177" s="195" t="s">
        <v>45</v>
      </c>
      <c r="O177" s="75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8" t="s">
        <v>133</v>
      </c>
      <c r="AT177" s="198" t="s">
        <v>137</v>
      </c>
      <c r="AU177" s="198" t="s">
        <v>150</v>
      </c>
      <c r="AY177" s="17" t="s">
        <v>134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7" t="s">
        <v>88</v>
      </c>
      <c r="BK177" s="199">
        <f>ROUND(I177*H177,2)</f>
        <v>0</v>
      </c>
      <c r="BL177" s="17" t="s">
        <v>133</v>
      </c>
      <c r="BM177" s="198" t="s">
        <v>251</v>
      </c>
    </row>
    <row r="178" s="14" customFormat="1">
      <c r="A178" s="14"/>
      <c r="B178" s="221"/>
      <c r="C178" s="14"/>
      <c r="D178" s="200" t="s">
        <v>184</v>
      </c>
      <c r="E178" s="222" t="s">
        <v>1</v>
      </c>
      <c r="F178" s="223" t="s">
        <v>247</v>
      </c>
      <c r="G178" s="14"/>
      <c r="H178" s="224">
        <v>8</v>
      </c>
      <c r="I178" s="225"/>
      <c r="J178" s="14"/>
      <c r="K178" s="14"/>
      <c r="L178" s="221"/>
      <c r="M178" s="226"/>
      <c r="N178" s="227"/>
      <c r="O178" s="227"/>
      <c r="P178" s="227"/>
      <c r="Q178" s="227"/>
      <c r="R178" s="227"/>
      <c r="S178" s="227"/>
      <c r="T178" s="22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22" t="s">
        <v>184</v>
      </c>
      <c r="AU178" s="222" t="s">
        <v>150</v>
      </c>
      <c r="AV178" s="14" t="s">
        <v>90</v>
      </c>
      <c r="AW178" s="14" t="s">
        <v>36</v>
      </c>
      <c r="AX178" s="14" t="s">
        <v>88</v>
      </c>
      <c r="AY178" s="222" t="s">
        <v>134</v>
      </c>
    </row>
    <row r="179" s="12" customFormat="1" ht="20.88" customHeight="1">
      <c r="A179" s="12"/>
      <c r="B179" s="173"/>
      <c r="C179" s="12"/>
      <c r="D179" s="174" t="s">
        <v>79</v>
      </c>
      <c r="E179" s="184" t="s">
        <v>252</v>
      </c>
      <c r="F179" s="184" t="s">
        <v>253</v>
      </c>
      <c r="G179" s="12"/>
      <c r="H179" s="12"/>
      <c r="I179" s="176"/>
      <c r="J179" s="185">
        <f>BK179</f>
        <v>0</v>
      </c>
      <c r="K179" s="12"/>
      <c r="L179" s="173"/>
      <c r="M179" s="178"/>
      <c r="N179" s="179"/>
      <c r="O179" s="179"/>
      <c r="P179" s="180">
        <f>SUM(P180:P185)</f>
        <v>0</v>
      </c>
      <c r="Q179" s="179"/>
      <c r="R179" s="180">
        <f>SUM(R180:R185)</f>
        <v>0</v>
      </c>
      <c r="S179" s="179"/>
      <c r="T179" s="181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4" t="s">
        <v>133</v>
      </c>
      <c r="AT179" s="182" t="s">
        <v>79</v>
      </c>
      <c r="AU179" s="182" t="s">
        <v>90</v>
      </c>
      <c r="AY179" s="174" t="s">
        <v>134</v>
      </c>
      <c r="BK179" s="183">
        <f>SUM(BK180:BK185)</f>
        <v>0</v>
      </c>
    </row>
    <row r="180" s="2" customFormat="1" ht="21.75" customHeight="1">
      <c r="A180" s="36"/>
      <c r="B180" s="186"/>
      <c r="C180" s="187" t="s">
        <v>254</v>
      </c>
      <c r="D180" s="187" t="s">
        <v>137</v>
      </c>
      <c r="E180" s="188" t="s">
        <v>255</v>
      </c>
      <c r="F180" s="189" t="s">
        <v>256</v>
      </c>
      <c r="G180" s="190" t="s">
        <v>140</v>
      </c>
      <c r="H180" s="191">
        <v>80</v>
      </c>
      <c r="I180" s="192"/>
      <c r="J180" s="193">
        <f>ROUND(I180*H180,2)</f>
        <v>0</v>
      </c>
      <c r="K180" s="189" t="s">
        <v>1</v>
      </c>
      <c r="L180" s="37"/>
      <c r="M180" s="194" t="s">
        <v>1</v>
      </c>
      <c r="N180" s="195" t="s">
        <v>45</v>
      </c>
      <c r="O180" s="75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8" t="s">
        <v>133</v>
      </c>
      <c r="AT180" s="198" t="s">
        <v>137</v>
      </c>
      <c r="AU180" s="198" t="s">
        <v>150</v>
      </c>
      <c r="AY180" s="17" t="s">
        <v>134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7" t="s">
        <v>88</v>
      </c>
      <c r="BK180" s="199">
        <f>ROUND(I180*H180,2)</f>
        <v>0</v>
      </c>
      <c r="BL180" s="17" t="s">
        <v>133</v>
      </c>
      <c r="BM180" s="198" t="s">
        <v>257</v>
      </c>
    </row>
    <row r="181" s="13" customFormat="1">
      <c r="A181" s="13"/>
      <c r="B181" s="214"/>
      <c r="C181" s="13"/>
      <c r="D181" s="200" t="s">
        <v>184</v>
      </c>
      <c r="E181" s="215" t="s">
        <v>1</v>
      </c>
      <c r="F181" s="216" t="s">
        <v>258</v>
      </c>
      <c r="G181" s="13"/>
      <c r="H181" s="215" t="s">
        <v>1</v>
      </c>
      <c r="I181" s="217"/>
      <c r="J181" s="13"/>
      <c r="K181" s="13"/>
      <c r="L181" s="214"/>
      <c r="M181" s="218"/>
      <c r="N181" s="219"/>
      <c r="O181" s="219"/>
      <c r="P181" s="219"/>
      <c r="Q181" s="219"/>
      <c r="R181" s="219"/>
      <c r="S181" s="219"/>
      <c r="T181" s="22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184</v>
      </c>
      <c r="AU181" s="215" t="s">
        <v>150</v>
      </c>
      <c r="AV181" s="13" t="s">
        <v>88</v>
      </c>
      <c r="AW181" s="13" t="s">
        <v>36</v>
      </c>
      <c r="AX181" s="13" t="s">
        <v>80</v>
      </c>
      <c r="AY181" s="215" t="s">
        <v>134</v>
      </c>
    </row>
    <row r="182" s="14" customFormat="1">
      <c r="A182" s="14"/>
      <c r="B182" s="221"/>
      <c r="C182" s="14"/>
      <c r="D182" s="200" t="s">
        <v>184</v>
      </c>
      <c r="E182" s="222" t="s">
        <v>1</v>
      </c>
      <c r="F182" s="223" t="s">
        <v>259</v>
      </c>
      <c r="G182" s="14"/>
      <c r="H182" s="224">
        <v>80</v>
      </c>
      <c r="I182" s="225"/>
      <c r="J182" s="14"/>
      <c r="K182" s="14"/>
      <c r="L182" s="221"/>
      <c r="M182" s="226"/>
      <c r="N182" s="227"/>
      <c r="O182" s="227"/>
      <c r="P182" s="227"/>
      <c r="Q182" s="227"/>
      <c r="R182" s="227"/>
      <c r="S182" s="227"/>
      <c r="T182" s="22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22" t="s">
        <v>184</v>
      </c>
      <c r="AU182" s="222" t="s">
        <v>150</v>
      </c>
      <c r="AV182" s="14" t="s">
        <v>90</v>
      </c>
      <c r="AW182" s="14" t="s">
        <v>36</v>
      </c>
      <c r="AX182" s="14" t="s">
        <v>88</v>
      </c>
      <c r="AY182" s="222" t="s">
        <v>134</v>
      </c>
    </row>
    <row r="183" s="2" customFormat="1" ht="16.5" customHeight="1">
      <c r="A183" s="36"/>
      <c r="B183" s="186"/>
      <c r="C183" s="187" t="s">
        <v>260</v>
      </c>
      <c r="D183" s="187" t="s">
        <v>137</v>
      </c>
      <c r="E183" s="188" t="s">
        <v>261</v>
      </c>
      <c r="F183" s="189" t="s">
        <v>235</v>
      </c>
      <c r="G183" s="190" t="s">
        <v>190</v>
      </c>
      <c r="H183" s="191">
        <v>31</v>
      </c>
      <c r="I183" s="192"/>
      <c r="J183" s="193">
        <f>ROUND(I183*H183,2)</f>
        <v>0</v>
      </c>
      <c r="K183" s="189" t="s">
        <v>1</v>
      </c>
      <c r="L183" s="37"/>
      <c r="M183" s="194" t="s">
        <v>1</v>
      </c>
      <c r="N183" s="195" t="s">
        <v>45</v>
      </c>
      <c r="O183" s="75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8" t="s">
        <v>133</v>
      </c>
      <c r="AT183" s="198" t="s">
        <v>137</v>
      </c>
      <c r="AU183" s="198" t="s">
        <v>150</v>
      </c>
      <c r="AY183" s="17" t="s">
        <v>134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7" t="s">
        <v>88</v>
      </c>
      <c r="BK183" s="199">
        <f>ROUND(I183*H183,2)</f>
        <v>0</v>
      </c>
      <c r="BL183" s="17" t="s">
        <v>133</v>
      </c>
      <c r="BM183" s="198" t="s">
        <v>262</v>
      </c>
    </row>
    <row r="184" s="13" customFormat="1">
      <c r="A184" s="13"/>
      <c r="B184" s="214"/>
      <c r="C184" s="13"/>
      <c r="D184" s="200" t="s">
        <v>184</v>
      </c>
      <c r="E184" s="215" t="s">
        <v>1</v>
      </c>
      <c r="F184" s="216" t="s">
        <v>258</v>
      </c>
      <c r="G184" s="13"/>
      <c r="H184" s="215" t="s">
        <v>1</v>
      </c>
      <c r="I184" s="217"/>
      <c r="J184" s="13"/>
      <c r="K184" s="13"/>
      <c r="L184" s="214"/>
      <c r="M184" s="218"/>
      <c r="N184" s="219"/>
      <c r="O184" s="219"/>
      <c r="P184" s="219"/>
      <c r="Q184" s="219"/>
      <c r="R184" s="219"/>
      <c r="S184" s="219"/>
      <c r="T184" s="22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184</v>
      </c>
      <c r="AU184" s="215" t="s">
        <v>150</v>
      </c>
      <c r="AV184" s="13" t="s">
        <v>88</v>
      </c>
      <c r="AW184" s="13" t="s">
        <v>36</v>
      </c>
      <c r="AX184" s="13" t="s">
        <v>80</v>
      </c>
      <c r="AY184" s="215" t="s">
        <v>134</v>
      </c>
    </row>
    <row r="185" s="14" customFormat="1">
      <c r="A185" s="14"/>
      <c r="B185" s="221"/>
      <c r="C185" s="14"/>
      <c r="D185" s="200" t="s">
        <v>184</v>
      </c>
      <c r="E185" s="222" t="s">
        <v>1</v>
      </c>
      <c r="F185" s="223" t="s">
        <v>263</v>
      </c>
      <c r="G185" s="14"/>
      <c r="H185" s="224">
        <v>31</v>
      </c>
      <c r="I185" s="225"/>
      <c r="J185" s="14"/>
      <c r="K185" s="14"/>
      <c r="L185" s="221"/>
      <c r="M185" s="226"/>
      <c r="N185" s="227"/>
      <c r="O185" s="227"/>
      <c r="P185" s="227"/>
      <c r="Q185" s="227"/>
      <c r="R185" s="227"/>
      <c r="S185" s="227"/>
      <c r="T185" s="22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22" t="s">
        <v>184</v>
      </c>
      <c r="AU185" s="222" t="s">
        <v>150</v>
      </c>
      <c r="AV185" s="14" t="s">
        <v>90</v>
      </c>
      <c r="AW185" s="14" t="s">
        <v>36</v>
      </c>
      <c r="AX185" s="14" t="s">
        <v>88</v>
      </c>
      <c r="AY185" s="222" t="s">
        <v>134</v>
      </c>
    </row>
    <row r="186" s="12" customFormat="1" ht="20.88" customHeight="1">
      <c r="A186" s="12"/>
      <c r="B186" s="173"/>
      <c r="C186" s="12"/>
      <c r="D186" s="174" t="s">
        <v>79</v>
      </c>
      <c r="E186" s="184" t="s">
        <v>264</v>
      </c>
      <c r="F186" s="184" t="s">
        <v>265</v>
      </c>
      <c r="G186" s="12"/>
      <c r="H186" s="12"/>
      <c r="I186" s="176"/>
      <c r="J186" s="185">
        <f>BK186</f>
        <v>0</v>
      </c>
      <c r="K186" s="12"/>
      <c r="L186" s="173"/>
      <c r="M186" s="178"/>
      <c r="N186" s="179"/>
      <c r="O186" s="179"/>
      <c r="P186" s="180">
        <f>SUM(P187:P201)</f>
        <v>0</v>
      </c>
      <c r="Q186" s="179"/>
      <c r="R186" s="180">
        <f>SUM(R187:R201)</f>
        <v>0</v>
      </c>
      <c r="S186" s="179"/>
      <c r="T186" s="181">
        <f>SUM(T187:T201)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74" t="s">
        <v>133</v>
      </c>
      <c r="AT186" s="182" t="s">
        <v>79</v>
      </c>
      <c r="AU186" s="182" t="s">
        <v>90</v>
      </c>
      <c r="AY186" s="174" t="s">
        <v>134</v>
      </c>
      <c r="BK186" s="183">
        <f>SUM(BK187:BK201)</f>
        <v>0</v>
      </c>
    </row>
    <row r="187" s="2" customFormat="1" ht="21.75" customHeight="1">
      <c r="A187" s="36"/>
      <c r="B187" s="186"/>
      <c r="C187" s="187" t="s">
        <v>266</v>
      </c>
      <c r="D187" s="187" t="s">
        <v>137</v>
      </c>
      <c r="E187" s="188" t="s">
        <v>267</v>
      </c>
      <c r="F187" s="189" t="s">
        <v>268</v>
      </c>
      <c r="G187" s="190" t="s">
        <v>140</v>
      </c>
      <c r="H187" s="191">
        <v>77</v>
      </c>
      <c r="I187" s="192"/>
      <c r="J187" s="193">
        <f>ROUND(I187*H187,2)</f>
        <v>0</v>
      </c>
      <c r="K187" s="189" t="s">
        <v>1</v>
      </c>
      <c r="L187" s="37"/>
      <c r="M187" s="194" t="s">
        <v>1</v>
      </c>
      <c r="N187" s="195" t="s">
        <v>45</v>
      </c>
      <c r="O187" s="75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8" t="s">
        <v>133</v>
      </c>
      <c r="AT187" s="198" t="s">
        <v>137</v>
      </c>
      <c r="AU187" s="198" t="s">
        <v>150</v>
      </c>
      <c r="AY187" s="17" t="s">
        <v>134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7" t="s">
        <v>88</v>
      </c>
      <c r="BK187" s="199">
        <f>ROUND(I187*H187,2)</f>
        <v>0</v>
      </c>
      <c r="BL187" s="17" t="s">
        <v>133</v>
      </c>
      <c r="BM187" s="198" t="s">
        <v>269</v>
      </c>
    </row>
    <row r="188" s="13" customFormat="1">
      <c r="A188" s="13"/>
      <c r="B188" s="214"/>
      <c r="C188" s="13"/>
      <c r="D188" s="200" t="s">
        <v>184</v>
      </c>
      <c r="E188" s="215" t="s">
        <v>1</v>
      </c>
      <c r="F188" s="216" t="s">
        <v>270</v>
      </c>
      <c r="G188" s="13"/>
      <c r="H188" s="215" t="s">
        <v>1</v>
      </c>
      <c r="I188" s="217"/>
      <c r="J188" s="13"/>
      <c r="K188" s="13"/>
      <c r="L188" s="214"/>
      <c r="M188" s="218"/>
      <c r="N188" s="219"/>
      <c r="O188" s="219"/>
      <c r="P188" s="219"/>
      <c r="Q188" s="219"/>
      <c r="R188" s="219"/>
      <c r="S188" s="219"/>
      <c r="T188" s="22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5" t="s">
        <v>184</v>
      </c>
      <c r="AU188" s="215" t="s">
        <v>150</v>
      </c>
      <c r="AV188" s="13" t="s">
        <v>88</v>
      </c>
      <c r="AW188" s="13" t="s">
        <v>36</v>
      </c>
      <c r="AX188" s="13" t="s">
        <v>80</v>
      </c>
      <c r="AY188" s="215" t="s">
        <v>134</v>
      </c>
    </row>
    <row r="189" s="14" customFormat="1">
      <c r="A189" s="14"/>
      <c r="B189" s="221"/>
      <c r="C189" s="14"/>
      <c r="D189" s="200" t="s">
        <v>184</v>
      </c>
      <c r="E189" s="222" t="s">
        <v>1</v>
      </c>
      <c r="F189" s="223" t="s">
        <v>271</v>
      </c>
      <c r="G189" s="14"/>
      <c r="H189" s="224">
        <v>77</v>
      </c>
      <c r="I189" s="225"/>
      <c r="J189" s="14"/>
      <c r="K189" s="14"/>
      <c r="L189" s="221"/>
      <c r="M189" s="226"/>
      <c r="N189" s="227"/>
      <c r="O189" s="227"/>
      <c r="P189" s="227"/>
      <c r="Q189" s="227"/>
      <c r="R189" s="227"/>
      <c r="S189" s="227"/>
      <c r="T189" s="22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22" t="s">
        <v>184</v>
      </c>
      <c r="AU189" s="222" t="s">
        <v>150</v>
      </c>
      <c r="AV189" s="14" t="s">
        <v>90</v>
      </c>
      <c r="AW189" s="14" t="s">
        <v>36</v>
      </c>
      <c r="AX189" s="14" t="s">
        <v>88</v>
      </c>
      <c r="AY189" s="222" t="s">
        <v>134</v>
      </c>
    </row>
    <row r="190" s="2" customFormat="1" ht="16.5" customHeight="1">
      <c r="A190" s="36"/>
      <c r="B190" s="186"/>
      <c r="C190" s="187" t="s">
        <v>272</v>
      </c>
      <c r="D190" s="187" t="s">
        <v>137</v>
      </c>
      <c r="E190" s="188" t="s">
        <v>273</v>
      </c>
      <c r="F190" s="189" t="s">
        <v>235</v>
      </c>
      <c r="G190" s="190" t="s">
        <v>190</v>
      </c>
      <c r="H190" s="191">
        <v>2.6000000000000001</v>
      </c>
      <c r="I190" s="192"/>
      <c r="J190" s="193">
        <f>ROUND(I190*H190,2)</f>
        <v>0</v>
      </c>
      <c r="K190" s="189" t="s">
        <v>1</v>
      </c>
      <c r="L190" s="37"/>
      <c r="M190" s="194" t="s">
        <v>1</v>
      </c>
      <c r="N190" s="195" t="s">
        <v>45</v>
      </c>
      <c r="O190" s="75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8" t="s">
        <v>133</v>
      </c>
      <c r="AT190" s="198" t="s">
        <v>137</v>
      </c>
      <c r="AU190" s="198" t="s">
        <v>150</v>
      </c>
      <c r="AY190" s="17" t="s">
        <v>134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7" t="s">
        <v>88</v>
      </c>
      <c r="BK190" s="199">
        <f>ROUND(I190*H190,2)</f>
        <v>0</v>
      </c>
      <c r="BL190" s="17" t="s">
        <v>133</v>
      </c>
      <c r="BM190" s="198" t="s">
        <v>274</v>
      </c>
    </row>
    <row r="191" s="13" customFormat="1">
      <c r="A191" s="13"/>
      <c r="B191" s="214"/>
      <c r="C191" s="13"/>
      <c r="D191" s="200" t="s">
        <v>184</v>
      </c>
      <c r="E191" s="215" t="s">
        <v>1</v>
      </c>
      <c r="F191" s="216" t="s">
        <v>270</v>
      </c>
      <c r="G191" s="13"/>
      <c r="H191" s="215" t="s">
        <v>1</v>
      </c>
      <c r="I191" s="217"/>
      <c r="J191" s="13"/>
      <c r="K191" s="13"/>
      <c r="L191" s="214"/>
      <c r="M191" s="218"/>
      <c r="N191" s="219"/>
      <c r="O191" s="219"/>
      <c r="P191" s="219"/>
      <c r="Q191" s="219"/>
      <c r="R191" s="219"/>
      <c r="S191" s="219"/>
      <c r="T191" s="22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5" t="s">
        <v>184</v>
      </c>
      <c r="AU191" s="215" t="s">
        <v>150</v>
      </c>
      <c r="AV191" s="13" t="s">
        <v>88</v>
      </c>
      <c r="AW191" s="13" t="s">
        <v>36</v>
      </c>
      <c r="AX191" s="13" t="s">
        <v>80</v>
      </c>
      <c r="AY191" s="215" t="s">
        <v>134</v>
      </c>
    </row>
    <row r="192" s="14" customFormat="1">
      <c r="A192" s="14"/>
      <c r="B192" s="221"/>
      <c r="C192" s="14"/>
      <c r="D192" s="200" t="s">
        <v>184</v>
      </c>
      <c r="E192" s="222" t="s">
        <v>1</v>
      </c>
      <c r="F192" s="223" t="s">
        <v>275</v>
      </c>
      <c r="G192" s="14"/>
      <c r="H192" s="224">
        <v>2.6000000000000001</v>
      </c>
      <c r="I192" s="225"/>
      <c r="J192" s="14"/>
      <c r="K192" s="14"/>
      <c r="L192" s="221"/>
      <c r="M192" s="226"/>
      <c r="N192" s="227"/>
      <c r="O192" s="227"/>
      <c r="P192" s="227"/>
      <c r="Q192" s="227"/>
      <c r="R192" s="227"/>
      <c r="S192" s="227"/>
      <c r="T192" s="22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22" t="s">
        <v>184</v>
      </c>
      <c r="AU192" s="222" t="s">
        <v>150</v>
      </c>
      <c r="AV192" s="14" t="s">
        <v>90</v>
      </c>
      <c r="AW192" s="14" t="s">
        <v>36</v>
      </c>
      <c r="AX192" s="14" t="s">
        <v>88</v>
      </c>
      <c r="AY192" s="222" t="s">
        <v>134</v>
      </c>
    </row>
    <row r="193" s="2" customFormat="1" ht="21.75" customHeight="1">
      <c r="A193" s="36"/>
      <c r="B193" s="186"/>
      <c r="C193" s="187" t="s">
        <v>276</v>
      </c>
      <c r="D193" s="187" t="s">
        <v>137</v>
      </c>
      <c r="E193" s="188" t="s">
        <v>277</v>
      </c>
      <c r="F193" s="189" t="s">
        <v>278</v>
      </c>
      <c r="G193" s="190" t="s">
        <v>279</v>
      </c>
      <c r="H193" s="191">
        <v>6.2000000000000002</v>
      </c>
      <c r="I193" s="192"/>
      <c r="J193" s="193">
        <f>ROUND(I193*H193,2)</f>
        <v>0</v>
      </c>
      <c r="K193" s="189" t="s">
        <v>1</v>
      </c>
      <c r="L193" s="37"/>
      <c r="M193" s="194" t="s">
        <v>1</v>
      </c>
      <c r="N193" s="195" t="s">
        <v>45</v>
      </c>
      <c r="O193" s="75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8" t="s">
        <v>133</v>
      </c>
      <c r="AT193" s="198" t="s">
        <v>137</v>
      </c>
      <c r="AU193" s="198" t="s">
        <v>150</v>
      </c>
      <c r="AY193" s="17" t="s">
        <v>134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7" t="s">
        <v>88</v>
      </c>
      <c r="BK193" s="199">
        <f>ROUND(I193*H193,2)</f>
        <v>0</v>
      </c>
      <c r="BL193" s="17" t="s">
        <v>133</v>
      </c>
      <c r="BM193" s="198" t="s">
        <v>280</v>
      </c>
    </row>
    <row r="194" s="13" customFormat="1">
      <c r="A194" s="13"/>
      <c r="B194" s="214"/>
      <c r="C194" s="13"/>
      <c r="D194" s="200" t="s">
        <v>184</v>
      </c>
      <c r="E194" s="215" t="s">
        <v>1</v>
      </c>
      <c r="F194" s="216" t="s">
        <v>270</v>
      </c>
      <c r="G194" s="13"/>
      <c r="H194" s="215" t="s">
        <v>1</v>
      </c>
      <c r="I194" s="217"/>
      <c r="J194" s="13"/>
      <c r="K194" s="13"/>
      <c r="L194" s="214"/>
      <c r="M194" s="218"/>
      <c r="N194" s="219"/>
      <c r="O194" s="219"/>
      <c r="P194" s="219"/>
      <c r="Q194" s="219"/>
      <c r="R194" s="219"/>
      <c r="S194" s="219"/>
      <c r="T194" s="22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5" t="s">
        <v>184</v>
      </c>
      <c r="AU194" s="215" t="s">
        <v>150</v>
      </c>
      <c r="AV194" s="13" t="s">
        <v>88</v>
      </c>
      <c r="AW194" s="13" t="s">
        <v>36</v>
      </c>
      <c r="AX194" s="13" t="s">
        <v>80</v>
      </c>
      <c r="AY194" s="215" t="s">
        <v>134</v>
      </c>
    </row>
    <row r="195" s="14" customFormat="1">
      <c r="A195" s="14"/>
      <c r="B195" s="221"/>
      <c r="C195" s="14"/>
      <c r="D195" s="200" t="s">
        <v>184</v>
      </c>
      <c r="E195" s="222" t="s">
        <v>1</v>
      </c>
      <c r="F195" s="223" t="s">
        <v>281</v>
      </c>
      <c r="G195" s="14"/>
      <c r="H195" s="224">
        <v>6.2000000000000002</v>
      </c>
      <c r="I195" s="225"/>
      <c r="J195" s="14"/>
      <c r="K195" s="14"/>
      <c r="L195" s="221"/>
      <c r="M195" s="226"/>
      <c r="N195" s="227"/>
      <c r="O195" s="227"/>
      <c r="P195" s="227"/>
      <c r="Q195" s="227"/>
      <c r="R195" s="227"/>
      <c r="S195" s="227"/>
      <c r="T195" s="22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22" t="s">
        <v>184</v>
      </c>
      <c r="AU195" s="222" t="s">
        <v>150</v>
      </c>
      <c r="AV195" s="14" t="s">
        <v>90</v>
      </c>
      <c r="AW195" s="14" t="s">
        <v>36</v>
      </c>
      <c r="AX195" s="14" t="s">
        <v>88</v>
      </c>
      <c r="AY195" s="222" t="s">
        <v>134</v>
      </c>
    </row>
    <row r="196" s="2" customFormat="1" ht="16.5" customHeight="1">
      <c r="A196" s="36"/>
      <c r="B196" s="186"/>
      <c r="C196" s="187" t="s">
        <v>282</v>
      </c>
      <c r="D196" s="187" t="s">
        <v>137</v>
      </c>
      <c r="E196" s="188" t="s">
        <v>283</v>
      </c>
      <c r="F196" s="189" t="s">
        <v>284</v>
      </c>
      <c r="G196" s="190" t="s">
        <v>140</v>
      </c>
      <c r="H196" s="191">
        <v>4.5</v>
      </c>
      <c r="I196" s="192"/>
      <c r="J196" s="193">
        <f>ROUND(I196*H196,2)</f>
        <v>0</v>
      </c>
      <c r="K196" s="189" t="s">
        <v>1</v>
      </c>
      <c r="L196" s="37"/>
      <c r="M196" s="194" t="s">
        <v>1</v>
      </c>
      <c r="N196" s="195" t="s">
        <v>45</v>
      </c>
      <c r="O196" s="75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8" t="s">
        <v>133</v>
      </c>
      <c r="AT196" s="198" t="s">
        <v>137</v>
      </c>
      <c r="AU196" s="198" t="s">
        <v>150</v>
      </c>
      <c r="AY196" s="17" t="s">
        <v>134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7" t="s">
        <v>88</v>
      </c>
      <c r="BK196" s="199">
        <f>ROUND(I196*H196,2)</f>
        <v>0</v>
      </c>
      <c r="BL196" s="17" t="s">
        <v>133</v>
      </c>
      <c r="BM196" s="198" t="s">
        <v>285</v>
      </c>
    </row>
    <row r="197" s="13" customFormat="1">
      <c r="A197" s="13"/>
      <c r="B197" s="214"/>
      <c r="C197" s="13"/>
      <c r="D197" s="200" t="s">
        <v>184</v>
      </c>
      <c r="E197" s="215" t="s">
        <v>1</v>
      </c>
      <c r="F197" s="216" t="s">
        <v>270</v>
      </c>
      <c r="G197" s="13"/>
      <c r="H197" s="215" t="s">
        <v>1</v>
      </c>
      <c r="I197" s="217"/>
      <c r="J197" s="13"/>
      <c r="K197" s="13"/>
      <c r="L197" s="214"/>
      <c r="M197" s="218"/>
      <c r="N197" s="219"/>
      <c r="O197" s="219"/>
      <c r="P197" s="219"/>
      <c r="Q197" s="219"/>
      <c r="R197" s="219"/>
      <c r="S197" s="219"/>
      <c r="T197" s="22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15" t="s">
        <v>184</v>
      </c>
      <c r="AU197" s="215" t="s">
        <v>150</v>
      </c>
      <c r="AV197" s="13" t="s">
        <v>88</v>
      </c>
      <c r="AW197" s="13" t="s">
        <v>36</v>
      </c>
      <c r="AX197" s="13" t="s">
        <v>80</v>
      </c>
      <c r="AY197" s="215" t="s">
        <v>134</v>
      </c>
    </row>
    <row r="198" s="14" customFormat="1">
      <c r="A198" s="14"/>
      <c r="B198" s="221"/>
      <c r="C198" s="14"/>
      <c r="D198" s="200" t="s">
        <v>184</v>
      </c>
      <c r="E198" s="222" t="s">
        <v>1</v>
      </c>
      <c r="F198" s="223" t="s">
        <v>286</v>
      </c>
      <c r="G198" s="14"/>
      <c r="H198" s="224">
        <v>4.5</v>
      </c>
      <c r="I198" s="225"/>
      <c r="J198" s="14"/>
      <c r="K198" s="14"/>
      <c r="L198" s="221"/>
      <c r="M198" s="226"/>
      <c r="N198" s="227"/>
      <c r="O198" s="227"/>
      <c r="P198" s="227"/>
      <c r="Q198" s="227"/>
      <c r="R198" s="227"/>
      <c r="S198" s="227"/>
      <c r="T198" s="22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22" t="s">
        <v>184</v>
      </c>
      <c r="AU198" s="222" t="s">
        <v>150</v>
      </c>
      <c r="AV198" s="14" t="s">
        <v>90</v>
      </c>
      <c r="AW198" s="14" t="s">
        <v>36</v>
      </c>
      <c r="AX198" s="14" t="s">
        <v>88</v>
      </c>
      <c r="AY198" s="222" t="s">
        <v>134</v>
      </c>
    </row>
    <row r="199" s="2" customFormat="1" ht="16.5" customHeight="1">
      <c r="A199" s="36"/>
      <c r="B199" s="186"/>
      <c r="C199" s="187" t="s">
        <v>287</v>
      </c>
      <c r="D199" s="187" t="s">
        <v>137</v>
      </c>
      <c r="E199" s="188" t="s">
        <v>288</v>
      </c>
      <c r="F199" s="189" t="s">
        <v>289</v>
      </c>
      <c r="G199" s="190" t="s">
        <v>140</v>
      </c>
      <c r="H199" s="191">
        <v>8</v>
      </c>
      <c r="I199" s="192"/>
      <c r="J199" s="193">
        <f>ROUND(I199*H199,2)</f>
        <v>0</v>
      </c>
      <c r="K199" s="189" t="s">
        <v>1</v>
      </c>
      <c r="L199" s="37"/>
      <c r="M199" s="194" t="s">
        <v>1</v>
      </c>
      <c r="N199" s="195" t="s">
        <v>45</v>
      </c>
      <c r="O199" s="75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8" t="s">
        <v>133</v>
      </c>
      <c r="AT199" s="198" t="s">
        <v>137</v>
      </c>
      <c r="AU199" s="198" t="s">
        <v>150</v>
      </c>
      <c r="AY199" s="17" t="s">
        <v>134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7" t="s">
        <v>88</v>
      </c>
      <c r="BK199" s="199">
        <f>ROUND(I199*H199,2)</f>
        <v>0</v>
      </c>
      <c r="BL199" s="17" t="s">
        <v>133</v>
      </c>
      <c r="BM199" s="198" t="s">
        <v>290</v>
      </c>
    </row>
    <row r="200" s="13" customFormat="1">
      <c r="A200" s="13"/>
      <c r="B200" s="214"/>
      <c r="C200" s="13"/>
      <c r="D200" s="200" t="s">
        <v>184</v>
      </c>
      <c r="E200" s="215" t="s">
        <v>1</v>
      </c>
      <c r="F200" s="216" t="s">
        <v>270</v>
      </c>
      <c r="G200" s="13"/>
      <c r="H200" s="215" t="s">
        <v>1</v>
      </c>
      <c r="I200" s="217"/>
      <c r="J200" s="13"/>
      <c r="K200" s="13"/>
      <c r="L200" s="214"/>
      <c r="M200" s="218"/>
      <c r="N200" s="219"/>
      <c r="O200" s="219"/>
      <c r="P200" s="219"/>
      <c r="Q200" s="219"/>
      <c r="R200" s="219"/>
      <c r="S200" s="219"/>
      <c r="T200" s="22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5" t="s">
        <v>184</v>
      </c>
      <c r="AU200" s="215" t="s">
        <v>150</v>
      </c>
      <c r="AV200" s="13" t="s">
        <v>88</v>
      </c>
      <c r="AW200" s="13" t="s">
        <v>36</v>
      </c>
      <c r="AX200" s="13" t="s">
        <v>80</v>
      </c>
      <c r="AY200" s="215" t="s">
        <v>134</v>
      </c>
    </row>
    <row r="201" s="14" customFormat="1">
      <c r="A201" s="14"/>
      <c r="B201" s="221"/>
      <c r="C201" s="14"/>
      <c r="D201" s="200" t="s">
        <v>184</v>
      </c>
      <c r="E201" s="222" t="s">
        <v>1</v>
      </c>
      <c r="F201" s="223" t="s">
        <v>291</v>
      </c>
      <c r="G201" s="14"/>
      <c r="H201" s="224">
        <v>8</v>
      </c>
      <c r="I201" s="225"/>
      <c r="J201" s="14"/>
      <c r="K201" s="14"/>
      <c r="L201" s="221"/>
      <c r="M201" s="226"/>
      <c r="N201" s="227"/>
      <c r="O201" s="227"/>
      <c r="P201" s="227"/>
      <c r="Q201" s="227"/>
      <c r="R201" s="227"/>
      <c r="S201" s="227"/>
      <c r="T201" s="22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22" t="s">
        <v>184</v>
      </c>
      <c r="AU201" s="222" t="s">
        <v>150</v>
      </c>
      <c r="AV201" s="14" t="s">
        <v>90</v>
      </c>
      <c r="AW201" s="14" t="s">
        <v>36</v>
      </c>
      <c r="AX201" s="14" t="s">
        <v>88</v>
      </c>
      <c r="AY201" s="222" t="s">
        <v>134</v>
      </c>
    </row>
    <row r="202" s="12" customFormat="1" ht="20.88" customHeight="1">
      <c r="A202" s="12"/>
      <c r="B202" s="173"/>
      <c r="C202" s="12"/>
      <c r="D202" s="174" t="s">
        <v>79</v>
      </c>
      <c r="E202" s="184" t="s">
        <v>292</v>
      </c>
      <c r="F202" s="184" t="s">
        <v>293</v>
      </c>
      <c r="G202" s="12"/>
      <c r="H202" s="12"/>
      <c r="I202" s="176"/>
      <c r="J202" s="185">
        <f>BK202</f>
        <v>0</v>
      </c>
      <c r="K202" s="12"/>
      <c r="L202" s="173"/>
      <c r="M202" s="178"/>
      <c r="N202" s="179"/>
      <c r="O202" s="179"/>
      <c r="P202" s="180">
        <f>SUM(P203:P217)</f>
        <v>0</v>
      </c>
      <c r="Q202" s="179"/>
      <c r="R202" s="180">
        <f>SUM(R203:R217)</f>
        <v>0</v>
      </c>
      <c r="S202" s="179"/>
      <c r="T202" s="181">
        <f>SUM(T203:T217)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74" t="s">
        <v>133</v>
      </c>
      <c r="AT202" s="182" t="s">
        <v>79</v>
      </c>
      <c r="AU202" s="182" t="s">
        <v>90</v>
      </c>
      <c r="AY202" s="174" t="s">
        <v>134</v>
      </c>
      <c r="BK202" s="183">
        <f>SUM(BK203:BK217)</f>
        <v>0</v>
      </c>
    </row>
    <row r="203" s="2" customFormat="1" ht="16.5" customHeight="1">
      <c r="A203" s="36"/>
      <c r="B203" s="186"/>
      <c r="C203" s="187" t="s">
        <v>294</v>
      </c>
      <c r="D203" s="187" t="s">
        <v>137</v>
      </c>
      <c r="E203" s="188" t="s">
        <v>295</v>
      </c>
      <c r="F203" s="189" t="s">
        <v>296</v>
      </c>
      <c r="G203" s="190" t="s">
        <v>245</v>
      </c>
      <c r="H203" s="191">
        <v>1</v>
      </c>
      <c r="I203" s="192"/>
      <c r="J203" s="193">
        <f>ROUND(I203*H203,2)</f>
        <v>0</v>
      </c>
      <c r="K203" s="189" t="s">
        <v>1</v>
      </c>
      <c r="L203" s="37"/>
      <c r="M203" s="194" t="s">
        <v>1</v>
      </c>
      <c r="N203" s="195" t="s">
        <v>45</v>
      </c>
      <c r="O203" s="75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8" t="s">
        <v>133</v>
      </c>
      <c r="AT203" s="198" t="s">
        <v>137</v>
      </c>
      <c r="AU203" s="198" t="s">
        <v>150</v>
      </c>
      <c r="AY203" s="17" t="s">
        <v>134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7" t="s">
        <v>88</v>
      </c>
      <c r="BK203" s="199">
        <f>ROUND(I203*H203,2)</f>
        <v>0</v>
      </c>
      <c r="BL203" s="17" t="s">
        <v>133</v>
      </c>
      <c r="BM203" s="198" t="s">
        <v>297</v>
      </c>
    </row>
    <row r="204" s="13" customFormat="1">
      <c r="A204" s="13"/>
      <c r="B204" s="214"/>
      <c r="C204" s="13"/>
      <c r="D204" s="200" t="s">
        <v>184</v>
      </c>
      <c r="E204" s="215" t="s">
        <v>1</v>
      </c>
      <c r="F204" s="216" t="s">
        <v>298</v>
      </c>
      <c r="G204" s="13"/>
      <c r="H204" s="215" t="s">
        <v>1</v>
      </c>
      <c r="I204" s="217"/>
      <c r="J204" s="13"/>
      <c r="K204" s="13"/>
      <c r="L204" s="214"/>
      <c r="M204" s="218"/>
      <c r="N204" s="219"/>
      <c r="O204" s="219"/>
      <c r="P204" s="219"/>
      <c r="Q204" s="219"/>
      <c r="R204" s="219"/>
      <c r="S204" s="219"/>
      <c r="T204" s="22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5" t="s">
        <v>184</v>
      </c>
      <c r="AU204" s="215" t="s">
        <v>150</v>
      </c>
      <c r="AV204" s="13" t="s">
        <v>88</v>
      </c>
      <c r="AW204" s="13" t="s">
        <v>36</v>
      </c>
      <c r="AX204" s="13" t="s">
        <v>80</v>
      </c>
      <c r="AY204" s="215" t="s">
        <v>134</v>
      </c>
    </row>
    <row r="205" s="14" customFormat="1">
      <c r="A205" s="14"/>
      <c r="B205" s="221"/>
      <c r="C205" s="14"/>
      <c r="D205" s="200" t="s">
        <v>184</v>
      </c>
      <c r="E205" s="222" t="s">
        <v>1</v>
      </c>
      <c r="F205" s="223" t="s">
        <v>299</v>
      </c>
      <c r="G205" s="14"/>
      <c r="H205" s="224">
        <v>1</v>
      </c>
      <c r="I205" s="225"/>
      <c r="J205" s="14"/>
      <c r="K205" s="14"/>
      <c r="L205" s="221"/>
      <c r="M205" s="226"/>
      <c r="N205" s="227"/>
      <c r="O205" s="227"/>
      <c r="P205" s="227"/>
      <c r="Q205" s="227"/>
      <c r="R205" s="227"/>
      <c r="S205" s="227"/>
      <c r="T205" s="22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22" t="s">
        <v>184</v>
      </c>
      <c r="AU205" s="222" t="s">
        <v>150</v>
      </c>
      <c r="AV205" s="14" t="s">
        <v>90</v>
      </c>
      <c r="AW205" s="14" t="s">
        <v>36</v>
      </c>
      <c r="AX205" s="14" t="s">
        <v>88</v>
      </c>
      <c r="AY205" s="222" t="s">
        <v>134</v>
      </c>
    </row>
    <row r="206" s="2" customFormat="1" ht="16.5" customHeight="1">
      <c r="A206" s="36"/>
      <c r="B206" s="186"/>
      <c r="C206" s="187" t="s">
        <v>300</v>
      </c>
      <c r="D206" s="187" t="s">
        <v>137</v>
      </c>
      <c r="E206" s="188" t="s">
        <v>301</v>
      </c>
      <c r="F206" s="189" t="s">
        <v>302</v>
      </c>
      <c r="G206" s="190" t="s">
        <v>140</v>
      </c>
      <c r="H206" s="191">
        <v>400</v>
      </c>
      <c r="I206" s="192"/>
      <c r="J206" s="193">
        <f>ROUND(I206*H206,2)</f>
        <v>0</v>
      </c>
      <c r="K206" s="189" t="s">
        <v>1</v>
      </c>
      <c r="L206" s="37"/>
      <c r="M206" s="194" t="s">
        <v>1</v>
      </c>
      <c r="N206" s="195" t="s">
        <v>45</v>
      </c>
      <c r="O206" s="75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8" t="s">
        <v>133</v>
      </c>
      <c r="AT206" s="198" t="s">
        <v>137</v>
      </c>
      <c r="AU206" s="198" t="s">
        <v>150</v>
      </c>
      <c r="AY206" s="17" t="s">
        <v>134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7" t="s">
        <v>88</v>
      </c>
      <c r="BK206" s="199">
        <f>ROUND(I206*H206,2)</f>
        <v>0</v>
      </c>
      <c r="BL206" s="17" t="s">
        <v>133</v>
      </c>
      <c r="BM206" s="198" t="s">
        <v>303</v>
      </c>
    </row>
    <row r="207" s="13" customFormat="1">
      <c r="A207" s="13"/>
      <c r="B207" s="214"/>
      <c r="C207" s="13"/>
      <c r="D207" s="200" t="s">
        <v>184</v>
      </c>
      <c r="E207" s="215" t="s">
        <v>1</v>
      </c>
      <c r="F207" s="216" t="s">
        <v>298</v>
      </c>
      <c r="G207" s="13"/>
      <c r="H207" s="215" t="s">
        <v>1</v>
      </c>
      <c r="I207" s="217"/>
      <c r="J207" s="13"/>
      <c r="K207" s="13"/>
      <c r="L207" s="214"/>
      <c r="M207" s="218"/>
      <c r="N207" s="219"/>
      <c r="O207" s="219"/>
      <c r="P207" s="219"/>
      <c r="Q207" s="219"/>
      <c r="R207" s="219"/>
      <c r="S207" s="219"/>
      <c r="T207" s="22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5" t="s">
        <v>184</v>
      </c>
      <c r="AU207" s="215" t="s">
        <v>150</v>
      </c>
      <c r="AV207" s="13" t="s">
        <v>88</v>
      </c>
      <c r="AW207" s="13" t="s">
        <v>36</v>
      </c>
      <c r="AX207" s="13" t="s">
        <v>80</v>
      </c>
      <c r="AY207" s="215" t="s">
        <v>134</v>
      </c>
    </row>
    <row r="208" s="14" customFormat="1">
      <c r="A208" s="14"/>
      <c r="B208" s="221"/>
      <c r="C208" s="14"/>
      <c r="D208" s="200" t="s">
        <v>184</v>
      </c>
      <c r="E208" s="222" t="s">
        <v>1</v>
      </c>
      <c r="F208" s="223" t="s">
        <v>304</v>
      </c>
      <c r="G208" s="14"/>
      <c r="H208" s="224">
        <v>400</v>
      </c>
      <c r="I208" s="225"/>
      <c r="J208" s="14"/>
      <c r="K208" s="14"/>
      <c r="L208" s="221"/>
      <c r="M208" s="226"/>
      <c r="N208" s="227"/>
      <c r="O208" s="227"/>
      <c r="P208" s="227"/>
      <c r="Q208" s="227"/>
      <c r="R208" s="227"/>
      <c r="S208" s="227"/>
      <c r="T208" s="22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22" t="s">
        <v>184</v>
      </c>
      <c r="AU208" s="222" t="s">
        <v>150</v>
      </c>
      <c r="AV208" s="14" t="s">
        <v>90</v>
      </c>
      <c r="AW208" s="14" t="s">
        <v>36</v>
      </c>
      <c r="AX208" s="14" t="s">
        <v>88</v>
      </c>
      <c r="AY208" s="222" t="s">
        <v>134</v>
      </c>
    </row>
    <row r="209" s="2" customFormat="1" ht="16.5" customHeight="1">
      <c r="A209" s="36"/>
      <c r="B209" s="186"/>
      <c r="C209" s="187" t="s">
        <v>305</v>
      </c>
      <c r="D209" s="187" t="s">
        <v>137</v>
      </c>
      <c r="E209" s="188" t="s">
        <v>306</v>
      </c>
      <c r="F209" s="189" t="s">
        <v>307</v>
      </c>
      <c r="G209" s="190" t="s">
        <v>245</v>
      </c>
      <c r="H209" s="191">
        <v>1</v>
      </c>
      <c r="I209" s="192"/>
      <c r="J209" s="193">
        <f>ROUND(I209*H209,2)</f>
        <v>0</v>
      </c>
      <c r="K209" s="189" t="s">
        <v>1</v>
      </c>
      <c r="L209" s="37"/>
      <c r="M209" s="194" t="s">
        <v>1</v>
      </c>
      <c r="N209" s="195" t="s">
        <v>45</v>
      </c>
      <c r="O209" s="75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8" t="s">
        <v>133</v>
      </c>
      <c r="AT209" s="198" t="s">
        <v>137</v>
      </c>
      <c r="AU209" s="198" t="s">
        <v>150</v>
      </c>
      <c r="AY209" s="17" t="s">
        <v>134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7" t="s">
        <v>88</v>
      </c>
      <c r="BK209" s="199">
        <f>ROUND(I209*H209,2)</f>
        <v>0</v>
      </c>
      <c r="BL209" s="17" t="s">
        <v>133</v>
      </c>
      <c r="BM209" s="198" t="s">
        <v>308</v>
      </c>
    </row>
    <row r="210" s="13" customFormat="1">
      <c r="A210" s="13"/>
      <c r="B210" s="214"/>
      <c r="C210" s="13"/>
      <c r="D210" s="200" t="s">
        <v>184</v>
      </c>
      <c r="E210" s="215" t="s">
        <v>1</v>
      </c>
      <c r="F210" s="216" t="s">
        <v>298</v>
      </c>
      <c r="G210" s="13"/>
      <c r="H210" s="215" t="s">
        <v>1</v>
      </c>
      <c r="I210" s="217"/>
      <c r="J210" s="13"/>
      <c r="K210" s="13"/>
      <c r="L210" s="214"/>
      <c r="M210" s="218"/>
      <c r="N210" s="219"/>
      <c r="O210" s="219"/>
      <c r="P210" s="219"/>
      <c r="Q210" s="219"/>
      <c r="R210" s="219"/>
      <c r="S210" s="219"/>
      <c r="T210" s="22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5" t="s">
        <v>184</v>
      </c>
      <c r="AU210" s="215" t="s">
        <v>150</v>
      </c>
      <c r="AV210" s="13" t="s">
        <v>88</v>
      </c>
      <c r="AW210" s="13" t="s">
        <v>36</v>
      </c>
      <c r="AX210" s="13" t="s">
        <v>80</v>
      </c>
      <c r="AY210" s="215" t="s">
        <v>134</v>
      </c>
    </row>
    <row r="211" s="14" customFormat="1">
      <c r="A211" s="14"/>
      <c r="B211" s="221"/>
      <c r="C211" s="14"/>
      <c r="D211" s="200" t="s">
        <v>184</v>
      </c>
      <c r="E211" s="222" t="s">
        <v>1</v>
      </c>
      <c r="F211" s="223" t="s">
        <v>299</v>
      </c>
      <c r="G211" s="14"/>
      <c r="H211" s="224">
        <v>1</v>
      </c>
      <c r="I211" s="225"/>
      <c r="J211" s="14"/>
      <c r="K211" s="14"/>
      <c r="L211" s="221"/>
      <c r="M211" s="226"/>
      <c r="N211" s="227"/>
      <c r="O211" s="227"/>
      <c r="P211" s="227"/>
      <c r="Q211" s="227"/>
      <c r="R211" s="227"/>
      <c r="S211" s="227"/>
      <c r="T211" s="22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22" t="s">
        <v>184</v>
      </c>
      <c r="AU211" s="222" t="s">
        <v>150</v>
      </c>
      <c r="AV211" s="14" t="s">
        <v>90</v>
      </c>
      <c r="AW211" s="14" t="s">
        <v>36</v>
      </c>
      <c r="AX211" s="14" t="s">
        <v>88</v>
      </c>
      <c r="AY211" s="222" t="s">
        <v>134</v>
      </c>
    </row>
    <row r="212" s="2" customFormat="1" ht="16.5" customHeight="1">
      <c r="A212" s="36"/>
      <c r="B212" s="186"/>
      <c r="C212" s="187" t="s">
        <v>309</v>
      </c>
      <c r="D212" s="187" t="s">
        <v>137</v>
      </c>
      <c r="E212" s="188" t="s">
        <v>310</v>
      </c>
      <c r="F212" s="189" t="s">
        <v>311</v>
      </c>
      <c r="G212" s="190" t="s">
        <v>140</v>
      </c>
      <c r="H212" s="191">
        <v>60</v>
      </c>
      <c r="I212" s="192"/>
      <c r="J212" s="193">
        <f>ROUND(I212*H212,2)</f>
        <v>0</v>
      </c>
      <c r="K212" s="189" t="s">
        <v>1</v>
      </c>
      <c r="L212" s="37"/>
      <c r="M212" s="194" t="s">
        <v>1</v>
      </c>
      <c r="N212" s="195" t="s">
        <v>45</v>
      </c>
      <c r="O212" s="75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8" t="s">
        <v>133</v>
      </c>
      <c r="AT212" s="198" t="s">
        <v>137</v>
      </c>
      <c r="AU212" s="198" t="s">
        <v>150</v>
      </c>
      <c r="AY212" s="17" t="s">
        <v>134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7" t="s">
        <v>88</v>
      </c>
      <c r="BK212" s="199">
        <f>ROUND(I212*H212,2)</f>
        <v>0</v>
      </c>
      <c r="BL212" s="17" t="s">
        <v>133</v>
      </c>
      <c r="BM212" s="198" t="s">
        <v>312</v>
      </c>
    </row>
    <row r="213" s="13" customFormat="1">
      <c r="A213" s="13"/>
      <c r="B213" s="214"/>
      <c r="C213" s="13"/>
      <c r="D213" s="200" t="s">
        <v>184</v>
      </c>
      <c r="E213" s="215" t="s">
        <v>1</v>
      </c>
      <c r="F213" s="216" t="s">
        <v>313</v>
      </c>
      <c r="G213" s="13"/>
      <c r="H213" s="215" t="s">
        <v>1</v>
      </c>
      <c r="I213" s="217"/>
      <c r="J213" s="13"/>
      <c r="K213" s="13"/>
      <c r="L213" s="214"/>
      <c r="M213" s="218"/>
      <c r="N213" s="219"/>
      <c r="O213" s="219"/>
      <c r="P213" s="219"/>
      <c r="Q213" s="219"/>
      <c r="R213" s="219"/>
      <c r="S213" s="219"/>
      <c r="T213" s="22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15" t="s">
        <v>184</v>
      </c>
      <c r="AU213" s="215" t="s">
        <v>150</v>
      </c>
      <c r="AV213" s="13" t="s">
        <v>88</v>
      </c>
      <c r="AW213" s="13" t="s">
        <v>36</v>
      </c>
      <c r="AX213" s="13" t="s">
        <v>80</v>
      </c>
      <c r="AY213" s="215" t="s">
        <v>134</v>
      </c>
    </row>
    <row r="214" s="14" customFormat="1">
      <c r="A214" s="14"/>
      <c r="B214" s="221"/>
      <c r="C214" s="14"/>
      <c r="D214" s="200" t="s">
        <v>184</v>
      </c>
      <c r="E214" s="222" t="s">
        <v>1</v>
      </c>
      <c r="F214" s="223" t="s">
        <v>314</v>
      </c>
      <c r="G214" s="14"/>
      <c r="H214" s="224">
        <v>60</v>
      </c>
      <c r="I214" s="225"/>
      <c r="J214" s="14"/>
      <c r="K214" s="14"/>
      <c r="L214" s="221"/>
      <c r="M214" s="226"/>
      <c r="N214" s="227"/>
      <c r="O214" s="227"/>
      <c r="P214" s="227"/>
      <c r="Q214" s="227"/>
      <c r="R214" s="227"/>
      <c r="S214" s="227"/>
      <c r="T214" s="22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22" t="s">
        <v>184</v>
      </c>
      <c r="AU214" s="222" t="s">
        <v>150</v>
      </c>
      <c r="AV214" s="14" t="s">
        <v>90</v>
      </c>
      <c r="AW214" s="14" t="s">
        <v>36</v>
      </c>
      <c r="AX214" s="14" t="s">
        <v>88</v>
      </c>
      <c r="AY214" s="222" t="s">
        <v>134</v>
      </c>
    </row>
    <row r="215" s="2" customFormat="1" ht="16.5" customHeight="1">
      <c r="A215" s="36"/>
      <c r="B215" s="186"/>
      <c r="C215" s="187" t="s">
        <v>315</v>
      </c>
      <c r="D215" s="187" t="s">
        <v>137</v>
      </c>
      <c r="E215" s="188" t="s">
        <v>316</v>
      </c>
      <c r="F215" s="189" t="s">
        <v>235</v>
      </c>
      <c r="G215" s="190" t="s">
        <v>190</v>
      </c>
      <c r="H215" s="191">
        <v>7.2000000000000002</v>
      </c>
      <c r="I215" s="192"/>
      <c r="J215" s="193">
        <f>ROUND(I215*H215,2)</f>
        <v>0</v>
      </c>
      <c r="K215" s="189" t="s">
        <v>1</v>
      </c>
      <c r="L215" s="37"/>
      <c r="M215" s="194" t="s">
        <v>1</v>
      </c>
      <c r="N215" s="195" t="s">
        <v>45</v>
      </c>
      <c r="O215" s="75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8" t="s">
        <v>133</v>
      </c>
      <c r="AT215" s="198" t="s">
        <v>137</v>
      </c>
      <c r="AU215" s="198" t="s">
        <v>150</v>
      </c>
      <c r="AY215" s="17" t="s">
        <v>134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7" t="s">
        <v>88</v>
      </c>
      <c r="BK215" s="199">
        <f>ROUND(I215*H215,2)</f>
        <v>0</v>
      </c>
      <c r="BL215" s="17" t="s">
        <v>133</v>
      </c>
      <c r="BM215" s="198" t="s">
        <v>317</v>
      </c>
    </row>
    <row r="216" s="13" customFormat="1">
      <c r="A216" s="13"/>
      <c r="B216" s="214"/>
      <c r="C216" s="13"/>
      <c r="D216" s="200" t="s">
        <v>184</v>
      </c>
      <c r="E216" s="215" t="s">
        <v>1</v>
      </c>
      <c r="F216" s="216" t="s">
        <v>313</v>
      </c>
      <c r="G216" s="13"/>
      <c r="H216" s="215" t="s">
        <v>1</v>
      </c>
      <c r="I216" s="217"/>
      <c r="J216" s="13"/>
      <c r="K216" s="13"/>
      <c r="L216" s="214"/>
      <c r="M216" s="218"/>
      <c r="N216" s="219"/>
      <c r="O216" s="219"/>
      <c r="P216" s="219"/>
      <c r="Q216" s="219"/>
      <c r="R216" s="219"/>
      <c r="S216" s="219"/>
      <c r="T216" s="22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15" t="s">
        <v>184</v>
      </c>
      <c r="AU216" s="215" t="s">
        <v>150</v>
      </c>
      <c r="AV216" s="13" t="s">
        <v>88</v>
      </c>
      <c r="AW216" s="13" t="s">
        <v>36</v>
      </c>
      <c r="AX216" s="13" t="s">
        <v>80</v>
      </c>
      <c r="AY216" s="215" t="s">
        <v>134</v>
      </c>
    </row>
    <row r="217" s="14" customFormat="1">
      <c r="A217" s="14"/>
      <c r="B217" s="221"/>
      <c r="C217" s="14"/>
      <c r="D217" s="200" t="s">
        <v>184</v>
      </c>
      <c r="E217" s="222" t="s">
        <v>1</v>
      </c>
      <c r="F217" s="223" t="s">
        <v>318</v>
      </c>
      <c r="G217" s="14"/>
      <c r="H217" s="224">
        <v>7.2000000000000002</v>
      </c>
      <c r="I217" s="225"/>
      <c r="J217" s="14"/>
      <c r="K217" s="14"/>
      <c r="L217" s="221"/>
      <c r="M217" s="226"/>
      <c r="N217" s="227"/>
      <c r="O217" s="227"/>
      <c r="P217" s="227"/>
      <c r="Q217" s="227"/>
      <c r="R217" s="227"/>
      <c r="S217" s="227"/>
      <c r="T217" s="22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22" t="s">
        <v>184</v>
      </c>
      <c r="AU217" s="222" t="s">
        <v>150</v>
      </c>
      <c r="AV217" s="14" t="s">
        <v>90</v>
      </c>
      <c r="AW217" s="14" t="s">
        <v>36</v>
      </c>
      <c r="AX217" s="14" t="s">
        <v>88</v>
      </c>
      <c r="AY217" s="222" t="s">
        <v>134</v>
      </c>
    </row>
    <row r="218" s="12" customFormat="1" ht="20.88" customHeight="1">
      <c r="A218" s="12"/>
      <c r="B218" s="173"/>
      <c r="C218" s="12"/>
      <c r="D218" s="174" t="s">
        <v>79</v>
      </c>
      <c r="E218" s="184" t="s">
        <v>319</v>
      </c>
      <c r="F218" s="184" t="s">
        <v>320</v>
      </c>
      <c r="G218" s="12"/>
      <c r="H218" s="12"/>
      <c r="I218" s="176"/>
      <c r="J218" s="185">
        <f>BK218</f>
        <v>0</v>
      </c>
      <c r="K218" s="12"/>
      <c r="L218" s="173"/>
      <c r="M218" s="178"/>
      <c r="N218" s="179"/>
      <c r="O218" s="179"/>
      <c r="P218" s="180">
        <f>SUM(P219:P227)</f>
        <v>0</v>
      </c>
      <c r="Q218" s="179"/>
      <c r="R218" s="180">
        <f>SUM(R219:R227)</f>
        <v>0</v>
      </c>
      <c r="S218" s="179"/>
      <c r="T218" s="181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74" t="s">
        <v>133</v>
      </c>
      <c r="AT218" s="182" t="s">
        <v>79</v>
      </c>
      <c r="AU218" s="182" t="s">
        <v>90</v>
      </c>
      <c r="AY218" s="174" t="s">
        <v>134</v>
      </c>
      <c r="BK218" s="183">
        <f>SUM(BK219:BK227)</f>
        <v>0</v>
      </c>
    </row>
    <row r="219" s="2" customFormat="1" ht="16.5" customHeight="1">
      <c r="A219" s="36"/>
      <c r="B219" s="186"/>
      <c r="C219" s="187" t="s">
        <v>321</v>
      </c>
      <c r="D219" s="187" t="s">
        <v>137</v>
      </c>
      <c r="E219" s="188" t="s">
        <v>322</v>
      </c>
      <c r="F219" s="189" t="s">
        <v>323</v>
      </c>
      <c r="G219" s="190" t="s">
        <v>146</v>
      </c>
      <c r="H219" s="191">
        <v>1</v>
      </c>
      <c r="I219" s="192"/>
      <c r="J219" s="193">
        <f>ROUND(I219*H219,2)</f>
        <v>0</v>
      </c>
      <c r="K219" s="189" t="s">
        <v>1</v>
      </c>
      <c r="L219" s="37"/>
      <c r="M219" s="194" t="s">
        <v>1</v>
      </c>
      <c r="N219" s="195" t="s">
        <v>45</v>
      </c>
      <c r="O219" s="75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8" t="s">
        <v>133</v>
      </c>
      <c r="AT219" s="198" t="s">
        <v>137</v>
      </c>
      <c r="AU219" s="198" t="s">
        <v>150</v>
      </c>
      <c r="AY219" s="17" t="s">
        <v>134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7" t="s">
        <v>88</v>
      </c>
      <c r="BK219" s="199">
        <f>ROUND(I219*H219,2)</f>
        <v>0</v>
      </c>
      <c r="BL219" s="17" t="s">
        <v>133</v>
      </c>
      <c r="BM219" s="198" t="s">
        <v>324</v>
      </c>
    </row>
    <row r="220" s="13" customFormat="1">
      <c r="A220" s="13"/>
      <c r="B220" s="214"/>
      <c r="C220" s="13"/>
      <c r="D220" s="200" t="s">
        <v>184</v>
      </c>
      <c r="E220" s="215" t="s">
        <v>1</v>
      </c>
      <c r="F220" s="216" t="s">
        <v>325</v>
      </c>
      <c r="G220" s="13"/>
      <c r="H220" s="215" t="s">
        <v>1</v>
      </c>
      <c r="I220" s="217"/>
      <c r="J220" s="13"/>
      <c r="K220" s="13"/>
      <c r="L220" s="214"/>
      <c r="M220" s="218"/>
      <c r="N220" s="219"/>
      <c r="O220" s="219"/>
      <c r="P220" s="219"/>
      <c r="Q220" s="219"/>
      <c r="R220" s="219"/>
      <c r="S220" s="219"/>
      <c r="T220" s="22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5" t="s">
        <v>184</v>
      </c>
      <c r="AU220" s="215" t="s">
        <v>150</v>
      </c>
      <c r="AV220" s="13" t="s">
        <v>88</v>
      </c>
      <c r="AW220" s="13" t="s">
        <v>36</v>
      </c>
      <c r="AX220" s="13" t="s">
        <v>80</v>
      </c>
      <c r="AY220" s="215" t="s">
        <v>134</v>
      </c>
    </row>
    <row r="221" s="14" customFormat="1">
      <c r="A221" s="14"/>
      <c r="B221" s="221"/>
      <c r="C221" s="14"/>
      <c r="D221" s="200" t="s">
        <v>184</v>
      </c>
      <c r="E221" s="222" t="s">
        <v>1</v>
      </c>
      <c r="F221" s="223" t="s">
        <v>232</v>
      </c>
      <c r="G221" s="14"/>
      <c r="H221" s="224">
        <v>1</v>
      </c>
      <c r="I221" s="225"/>
      <c r="J221" s="14"/>
      <c r="K221" s="14"/>
      <c r="L221" s="221"/>
      <c r="M221" s="226"/>
      <c r="N221" s="227"/>
      <c r="O221" s="227"/>
      <c r="P221" s="227"/>
      <c r="Q221" s="227"/>
      <c r="R221" s="227"/>
      <c r="S221" s="227"/>
      <c r="T221" s="22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22" t="s">
        <v>184</v>
      </c>
      <c r="AU221" s="222" t="s">
        <v>150</v>
      </c>
      <c r="AV221" s="14" t="s">
        <v>90</v>
      </c>
      <c r="AW221" s="14" t="s">
        <v>36</v>
      </c>
      <c r="AX221" s="14" t="s">
        <v>88</v>
      </c>
      <c r="AY221" s="222" t="s">
        <v>134</v>
      </c>
    </row>
    <row r="222" s="2" customFormat="1" ht="16.5" customHeight="1">
      <c r="A222" s="36"/>
      <c r="B222" s="186"/>
      <c r="C222" s="187" t="s">
        <v>326</v>
      </c>
      <c r="D222" s="187" t="s">
        <v>137</v>
      </c>
      <c r="E222" s="188" t="s">
        <v>327</v>
      </c>
      <c r="F222" s="189" t="s">
        <v>328</v>
      </c>
      <c r="G222" s="190" t="s">
        <v>140</v>
      </c>
      <c r="H222" s="191">
        <v>120</v>
      </c>
      <c r="I222" s="192"/>
      <c r="J222" s="193">
        <f>ROUND(I222*H222,2)</f>
        <v>0</v>
      </c>
      <c r="K222" s="189" t="s">
        <v>1</v>
      </c>
      <c r="L222" s="37"/>
      <c r="M222" s="194" t="s">
        <v>1</v>
      </c>
      <c r="N222" s="195" t="s">
        <v>45</v>
      </c>
      <c r="O222" s="75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8" t="s">
        <v>133</v>
      </c>
      <c r="AT222" s="198" t="s">
        <v>137</v>
      </c>
      <c r="AU222" s="198" t="s">
        <v>150</v>
      </c>
      <c r="AY222" s="17" t="s">
        <v>134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7" t="s">
        <v>88</v>
      </c>
      <c r="BK222" s="199">
        <f>ROUND(I222*H222,2)</f>
        <v>0</v>
      </c>
      <c r="BL222" s="17" t="s">
        <v>133</v>
      </c>
      <c r="BM222" s="198" t="s">
        <v>329</v>
      </c>
    </row>
    <row r="223" s="13" customFormat="1">
      <c r="A223" s="13"/>
      <c r="B223" s="214"/>
      <c r="C223" s="13"/>
      <c r="D223" s="200" t="s">
        <v>184</v>
      </c>
      <c r="E223" s="215" t="s">
        <v>1</v>
      </c>
      <c r="F223" s="216" t="s">
        <v>325</v>
      </c>
      <c r="G223" s="13"/>
      <c r="H223" s="215" t="s">
        <v>1</v>
      </c>
      <c r="I223" s="217"/>
      <c r="J223" s="13"/>
      <c r="K223" s="13"/>
      <c r="L223" s="214"/>
      <c r="M223" s="218"/>
      <c r="N223" s="219"/>
      <c r="O223" s="219"/>
      <c r="P223" s="219"/>
      <c r="Q223" s="219"/>
      <c r="R223" s="219"/>
      <c r="S223" s="219"/>
      <c r="T223" s="22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5" t="s">
        <v>184</v>
      </c>
      <c r="AU223" s="215" t="s">
        <v>150</v>
      </c>
      <c r="AV223" s="13" t="s">
        <v>88</v>
      </c>
      <c r="AW223" s="13" t="s">
        <v>36</v>
      </c>
      <c r="AX223" s="13" t="s">
        <v>80</v>
      </c>
      <c r="AY223" s="215" t="s">
        <v>134</v>
      </c>
    </row>
    <row r="224" s="14" customFormat="1">
      <c r="A224" s="14"/>
      <c r="B224" s="221"/>
      <c r="C224" s="14"/>
      <c r="D224" s="200" t="s">
        <v>184</v>
      </c>
      <c r="E224" s="222" t="s">
        <v>1</v>
      </c>
      <c r="F224" s="223" t="s">
        <v>330</v>
      </c>
      <c r="G224" s="14"/>
      <c r="H224" s="224">
        <v>120</v>
      </c>
      <c r="I224" s="225"/>
      <c r="J224" s="14"/>
      <c r="K224" s="14"/>
      <c r="L224" s="221"/>
      <c r="M224" s="226"/>
      <c r="N224" s="227"/>
      <c r="O224" s="227"/>
      <c r="P224" s="227"/>
      <c r="Q224" s="227"/>
      <c r="R224" s="227"/>
      <c r="S224" s="227"/>
      <c r="T224" s="22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22" t="s">
        <v>184</v>
      </c>
      <c r="AU224" s="222" t="s">
        <v>150</v>
      </c>
      <c r="AV224" s="14" t="s">
        <v>90</v>
      </c>
      <c r="AW224" s="14" t="s">
        <v>36</v>
      </c>
      <c r="AX224" s="14" t="s">
        <v>88</v>
      </c>
      <c r="AY224" s="222" t="s">
        <v>134</v>
      </c>
    </row>
    <row r="225" s="2" customFormat="1" ht="16.5" customHeight="1">
      <c r="A225" s="36"/>
      <c r="B225" s="186"/>
      <c r="C225" s="187" t="s">
        <v>331</v>
      </c>
      <c r="D225" s="187" t="s">
        <v>137</v>
      </c>
      <c r="E225" s="188" t="s">
        <v>332</v>
      </c>
      <c r="F225" s="189" t="s">
        <v>240</v>
      </c>
      <c r="G225" s="190" t="s">
        <v>140</v>
      </c>
      <c r="H225" s="191">
        <v>20</v>
      </c>
      <c r="I225" s="192"/>
      <c r="J225" s="193">
        <f>ROUND(I225*H225,2)</f>
        <v>0</v>
      </c>
      <c r="K225" s="189" t="s">
        <v>1</v>
      </c>
      <c r="L225" s="37"/>
      <c r="M225" s="194" t="s">
        <v>1</v>
      </c>
      <c r="N225" s="195" t="s">
        <v>45</v>
      </c>
      <c r="O225" s="75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8" t="s">
        <v>133</v>
      </c>
      <c r="AT225" s="198" t="s">
        <v>137</v>
      </c>
      <c r="AU225" s="198" t="s">
        <v>150</v>
      </c>
      <c r="AY225" s="17" t="s">
        <v>134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7" t="s">
        <v>88</v>
      </c>
      <c r="BK225" s="199">
        <f>ROUND(I225*H225,2)</f>
        <v>0</v>
      </c>
      <c r="BL225" s="17" t="s">
        <v>133</v>
      </c>
      <c r="BM225" s="198" t="s">
        <v>333</v>
      </c>
    </row>
    <row r="226" s="13" customFormat="1">
      <c r="A226" s="13"/>
      <c r="B226" s="214"/>
      <c r="C226" s="13"/>
      <c r="D226" s="200" t="s">
        <v>184</v>
      </c>
      <c r="E226" s="215" t="s">
        <v>1</v>
      </c>
      <c r="F226" s="216" t="s">
        <v>325</v>
      </c>
      <c r="G226" s="13"/>
      <c r="H226" s="215" t="s">
        <v>1</v>
      </c>
      <c r="I226" s="217"/>
      <c r="J226" s="13"/>
      <c r="K226" s="13"/>
      <c r="L226" s="214"/>
      <c r="M226" s="218"/>
      <c r="N226" s="219"/>
      <c r="O226" s="219"/>
      <c r="P226" s="219"/>
      <c r="Q226" s="219"/>
      <c r="R226" s="219"/>
      <c r="S226" s="219"/>
      <c r="T226" s="22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15" t="s">
        <v>184</v>
      </c>
      <c r="AU226" s="215" t="s">
        <v>150</v>
      </c>
      <c r="AV226" s="13" t="s">
        <v>88</v>
      </c>
      <c r="AW226" s="13" t="s">
        <v>36</v>
      </c>
      <c r="AX226" s="13" t="s">
        <v>80</v>
      </c>
      <c r="AY226" s="215" t="s">
        <v>134</v>
      </c>
    </row>
    <row r="227" s="14" customFormat="1">
      <c r="A227" s="14"/>
      <c r="B227" s="221"/>
      <c r="C227" s="14"/>
      <c r="D227" s="200" t="s">
        <v>184</v>
      </c>
      <c r="E227" s="222" t="s">
        <v>1</v>
      </c>
      <c r="F227" s="223" t="s">
        <v>334</v>
      </c>
      <c r="G227" s="14"/>
      <c r="H227" s="224">
        <v>20</v>
      </c>
      <c r="I227" s="225"/>
      <c r="J227" s="14"/>
      <c r="K227" s="14"/>
      <c r="L227" s="221"/>
      <c r="M227" s="226"/>
      <c r="N227" s="227"/>
      <c r="O227" s="227"/>
      <c r="P227" s="227"/>
      <c r="Q227" s="227"/>
      <c r="R227" s="227"/>
      <c r="S227" s="227"/>
      <c r="T227" s="22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22" t="s">
        <v>184</v>
      </c>
      <c r="AU227" s="222" t="s">
        <v>150</v>
      </c>
      <c r="AV227" s="14" t="s">
        <v>90</v>
      </c>
      <c r="AW227" s="14" t="s">
        <v>36</v>
      </c>
      <c r="AX227" s="14" t="s">
        <v>88</v>
      </c>
      <c r="AY227" s="222" t="s">
        <v>134</v>
      </c>
    </row>
    <row r="228" s="12" customFormat="1" ht="20.88" customHeight="1">
      <c r="A228" s="12"/>
      <c r="B228" s="173"/>
      <c r="C228" s="12"/>
      <c r="D228" s="174" t="s">
        <v>79</v>
      </c>
      <c r="E228" s="184" t="s">
        <v>335</v>
      </c>
      <c r="F228" s="184" t="s">
        <v>336</v>
      </c>
      <c r="G228" s="12"/>
      <c r="H228" s="12"/>
      <c r="I228" s="176"/>
      <c r="J228" s="185">
        <f>BK228</f>
        <v>0</v>
      </c>
      <c r="K228" s="12"/>
      <c r="L228" s="173"/>
      <c r="M228" s="178"/>
      <c r="N228" s="179"/>
      <c r="O228" s="179"/>
      <c r="P228" s="180">
        <f>SUM(P229:P234)</f>
        <v>0</v>
      </c>
      <c r="Q228" s="179"/>
      <c r="R228" s="180">
        <f>SUM(R229:R234)</f>
        <v>0</v>
      </c>
      <c r="S228" s="179"/>
      <c r="T228" s="181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74" t="s">
        <v>133</v>
      </c>
      <c r="AT228" s="182" t="s">
        <v>79</v>
      </c>
      <c r="AU228" s="182" t="s">
        <v>90</v>
      </c>
      <c r="AY228" s="174" t="s">
        <v>134</v>
      </c>
      <c r="BK228" s="183">
        <f>SUM(BK229:BK234)</f>
        <v>0</v>
      </c>
    </row>
    <row r="229" s="2" customFormat="1" ht="21.75" customHeight="1">
      <c r="A229" s="36"/>
      <c r="B229" s="186"/>
      <c r="C229" s="187" t="s">
        <v>337</v>
      </c>
      <c r="D229" s="187" t="s">
        <v>137</v>
      </c>
      <c r="E229" s="188" t="s">
        <v>338</v>
      </c>
      <c r="F229" s="189" t="s">
        <v>339</v>
      </c>
      <c r="G229" s="190" t="s">
        <v>140</v>
      </c>
      <c r="H229" s="191">
        <v>57.399999999999999</v>
      </c>
      <c r="I229" s="192"/>
      <c r="J229" s="193">
        <f>ROUND(I229*H229,2)</f>
        <v>0</v>
      </c>
      <c r="K229" s="189" t="s">
        <v>1</v>
      </c>
      <c r="L229" s="37"/>
      <c r="M229" s="194" t="s">
        <v>1</v>
      </c>
      <c r="N229" s="195" t="s">
        <v>45</v>
      </c>
      <c r="O229" s="75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8" t="s">
        <v>133</v>
      </c>
      <c r="AT229" s="198" t="s">
        <v>137</v>
      </c>
      <c r="AU229" s="198" t="s">
        <v>150</v>
      </c>
      <c r="AY229" s="17" t="s">
        <v>134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7" t="s">
        <v>88</v>
      </c>
      <c r="BK229" s="199">
        <f>ROUND(I229*H229,2)</f>
        <v>0</v>
      </c>
      <c r="BL229" s="17" t="s">
        <v>133</v>
      </c>
      <c r="BM229" s="198" t="s">
        <v>340</v>
      </c>
    </row>
    <row r="230" s="13" customFormat="1">
      <c r="A230" s="13"/>
      <c r="B230" s="214"/>
      <c r="C230" s="13"/>
      <c r="D230" s="200" t="s">
        <v>184</v>
      </c>
      <c r="E230" s="215" t="s">
        <v>1</v>
      </c>
      <c r="F230" s="216" t="s">
        <v>270</v>
      </c>
      <c r="G230" s="13"/>
      <c r="H230" s="215" t="s">
        <v>1</v>
      </c>
      <c r="I230" s="217"/>
      <c r="J230" s="13"/>
      <c r="K230" s="13"/>
      <c r="L230" s="214"/>
      <c r="M230" s="218"/>
      <c r="N230" s="219"/>
      <c r="O230" s="219"/>
      <c r="P230" s="219"/>
      <c r="Q230" s="219"/>
      <c r="R230" s="219"/>
      <c r="S230" s="219"/>
      <c r="T230" s="22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5" t="s">
        <v>184</v>
      </c>
      <c r="AU230" s="215" t="s">
        <v>150</v>
      </c>
      <c r="AV230" s="13" t="s">
        <v>88</v>
      </c>
      <c r="AW230" s="13" t="s">
        <v>36</v>
      </c>
      <c r="AX230" s="13" t="s">
        <v>80</v>
      </c>
      <c r="AY230" s="215" t="s">
        <v>134</v>
      </c>
    </row>
    <row r="231" s="14" customFormat="1">
      <c r="A231" s="14"/>
      <c r="B231" s="221"/>
      <c r="C231" s="14"/>
      <c r="D231" s="200" t="s">
        <v>184</v>
      </c>
      <c r="E231" s="222" t="s">
        <v>1</v>
      </c>
      <c r="F231" s="223" t="s">
        <v>341</v>
      </c>
      <c r="G231" s="14"/>
      <c r="H231" s="224">
        <v>57.399999999999999</v>
      </c>
      <c r="I231" s="225"/>
      <c r="J231" s="14"/>
      <c r="K231" s="14"/>
      <c r="L231" s="221"/>
      <c r="M231" s="226"/>
      <c r="N231" s="227"/>
      <c r="O231" s="227"/>
      <c r="P231" s="227"/>
      <c r="Q231" s="227"/>
      <c r="R231" s="227"/>
      <c r="S231" s="227"/>
      <c r="T231" s="22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22" t="s">
        <v>184</v>
      </c>
      <c r="AU231" s="222" t="s">
        <v>150</v>
      </c>
      <c r="AV231" s="14" t="s">
        <v>90</v>
      </c>
      <c r="AW231" s="14" t="s">
        <v>36</v>
      </c>
      <c r="AX231" s="14" t="s">
        <v>88</v>
      </c>
      <c r="AY231" s="222" t="s">
        <v>134</v>
      </c>
    </row>
    <row r="232" s="2" customFormat="1" ht="21.75" customHeight="1">
      <c r="A232" s="36"/>
      <c r="B232" s="186"/>
      <c r="C232" s="187" t="s">
        <v>342</v>
      </c>
      <c r="D232" s="187" t="s">
        <v>137</v>
      </c>
      <c r="E232" s="188" t="s">
        <v>343</v>
      </c>
      <c r="F232" s="189" t="s">
        <v>344</v>
      </c>
      <c r="G232" s="190" t="s">
        <v>140</v>
      </c>
      <c r="H232" s="191">
        <v>2.6000000000000001</v>
      </c>
      <c r="I232" s="192"/>
      <c r="J232" s="193">
        <f>ROUND(I232*H232,2)</f>
        <v>0</v>
      </c>
      <c r="K232" s="189" t="s">
        <v>1</v>
      </c>
      <c r="L232" s="37"/>
      <c r="M232" s="194" t="s">
        <v>1</v>
      </c>
      <c r="N232" s="195" t="s">
        <v>45</v>
      </c>
      <c r="O232" s="75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8" t="s">
        <v>133</v>
      </c>
      <c r="AT232" s="198" t="s">
        <v>137</v>
      </c>
      <c r="AU232" s="198" t="s">
        <v>150</v>
      </c>
      <c r="AY232" s="17" t="s">
        <v>134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7" t="s">
        <v>88</v>
      </c>
      <c r="BK232" s="199">
        <f>ROUND(I232*H232,2)</f>
        <v>0</v>
      </c>
      <c r="BL232" s="17" t="s">
        <v>133</v>
      </c>
      <c r="BM232" s="198" t="s">
        <v>345</v>
      </c>
    </row>
    <row r="233" s="13" customFormat="1">
      <c r="A233" s="13"/>
      <c r="B233" s="214"/>
      <c r="C233" s="13"/>
      <c r="D233" s="200" t="s">
        <v>184</v>
      </c>
      <c r="E233" s="215" t="s">
        <v>1</v>
      </c>
      <c r="F233" s="216" t="s">
        <v>270</v>
      </c>
      <c r="G233" s="13"/>
      <c r="H233" s="215" t="s">
        <v>1</v>
      </c>
      <c r="I233" s="217"/>
      <c r="J233" s="13"/>
      <c r="K233" s="13"/>
      <c r="L233" s="214"/>
      <c r="M233" s="218"/>
      <c r="N233" s="219"/>
      <c r="O233" s="219"/>
      <c r="P233" s="219"/>
      <c r="Q233" s="219"/>
      <c r="R233" s="219"/>
      <c r="S233" s="219"/>
      <c r="T233" s="22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15" t="s">
        <v>184</v>
      </c>
      <c r="AU233" s="215" t="s">
        <v>150</v>
      </c>
      <c r="AV233" s="13" t="s">
        <v>88</v>
      </c>
      <c r="AW233" s="13" t="s">
        <v>36</v>
      </c>
      <c r="AX233" s="13" t="s">
        <v>80</v>
      </c>
      <c r="AY233" s="215" t="s">
        <v>134</v>
      </c>
    </row>
    <row r="234" s="14" customFormat="1">
      <c r="A234" s="14"/>
      <c r="B234" s="221"/>
      <c r="C234" s="14"/>
      <c r="D234" s="200" t="s">
        <v>184</v>
      </c>
      <c r="E234" s="222" t="s">
        <v>1</v>
      </c>
      <c r="F234" s="223" t="s">
        <v>346</v>
      </c>
      <c r="G234" s="14"/>
      <c r="H234" s="224">
        <v>2.6000000000000001</v>
      </c>
      <c r="I234" s="225"/>
      <c r="J234" s="14"/>
      <c r="K234" s="14"/>
      <c r="L234" s="221"/>
      <c r="M234" s="226"/>
      <c r="N234" s="227"/>
      <c r="O234" s="227"/>
      <c r="P234" s="227"/>
      <c r="Q234" s="227"/>
      <c r="R234" s="227"/>
      <c r="S234" s="227"/>
      <c r="T234" s="22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22" t="s">
        <v>184</v>
      </c>
      <c r="AU234" s="222" t="s">
        <v>150</v>
      </c>
      <c r="AV234" s="14" t="s">
        <v>90</v>
      </c>
      <c r="AW234" s="14" t="s">
        <v>36</v>
      </c>
      <c r="AX234" s="14" t="s">
        <v>88</v>
      </c>
      <c r="AY234" s="222" t="s">
        <v>134</v>
      </c>
    </row>
    <row r="235" s="12" customFormat="1" ht="20.88" customHeight="1">
      <c r="A235" s="12"/>
      <c r="B235" s="173"/>
      <c r="C235" s="12"/>
      <c r="D235" s="174" t="s">
        <v>79</v>
      </c>
      <c r="E235" s="184" t="s">
        <v>347</v>
      </c>
      <c r="F235" s="184" t="s">
        <v>348</v>
      </c>
      <c r="G235" s="12"/>
      <c r="H235" s="12"/>
      <c r="I235" s="176"/>
      <c r="J235" s="185">
        <f>BK235</f>
        <v>0</v>
      </c>
      <c r="K235" s="12"/>
      <c r="L235" s="173"/>
      <c r="M235" s="178"/>
      <c r="N235" s="179"/>
      <c r="O235" s="179"/>
      <c r="P235" s="180">
        <f>SUM(P236:P250)</f>
        <v>0</v>
      </c>
      <c r="Q235" s="179"/>
      <c r="R235" s="180">
        <f>SUM(R236:R250)</f>
        <v>0</v>
      </c>
      <c r="S235" s="179"/>
      <c r="T235" s="181">
        <f>SUM(T236:T250)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74" t="s">
        <v>133</v>
      </c>
      <c r="AT235" s="182" t="s">
        <v>79</v>
      </c>
      <c r="AU235" s="182" t="s">
        <v>90</v>
      </c>
      <c r="AY235" s="174" t="s">
        <v>134</v>
      </c>
      <c r="BK235" s="183">
        <f>SUM(BK236:BK250)</f>
        <v>0</v>
      </c>
    </row>
    <row r="236" s="2" customFormat="1" ht="21.75" customHeight="1">
      <c r="A236" s="36"/>
      <c r="B236" s="186"/>
      <c r="C236" s="187" t="s">
        <v>349</v>
      </c>
      <c r="D236" s="187" t="s">
        <v>137</v>
      </c>
      <c r="E236" s="188" t="s">
        <v>350</v>
      </c>
      <c r="F236" s="189" t="s">
        <v>268</v>
      </c>
      <c r="G236" s="190" t="s">
        <v>140</v>
      </c>
      <c r="H236" s="191">
        <v>234.80000000000001</v>
      </c>
      <c r="I236" s="192"/>
      <c r="J236" s="193">
        <f>ROUND(I236*H236,2)</f>
        <v>0</v>
      </c>
      <c r="K236" s="189" t="s">
        <v>1</v>
      </c>
      <c r="L236" s="37"/>
      <c r="M236" s="194" t="s">
        <v>1</v>
      </c>
      <c r="N236" s="195" t="s">
        <v>45</v>
      </c>
      <c r="O236" s="75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8" t="s">
        <v>133</v>
      </c>
      <c r="AT236" s="198" t="s">
        <v>137</v>
      </c>
      <c r="AU236" s="198" t="s">
        <v>150</v>
      </c>
      <c r="AY236" s="17" t="s">
        <v>134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7" t="s">
        <v>88</v>
      </c>
      <c r="BK236" s="199">
        <f>ROUND(I236*H236,2)</f>
        <v>0</v>
      </c>
      <c r="BL236" s="17" t="s">
        <v>133</v>
      </c>
      <c r="BM236" s="198" t="s">
        <v>351</v>
      </c>
    </row>
    <row r="237" s="13" customFormat="1">
      <c r="A237" s="13"/>
      <c r="B237" s="214"/>
      <c r="C237" s="13"/>
      <c r="D237" s="200" t="s">
        <v>184</v>
      </c>
      <c r="E237" s="215" t="s">
        <v>1</v>
      </c>
      <c r="F237" s="216" t="s">
        <v>352</v>
      </c>
      <c r="G237" s="13"/>
      <c r="H237" s="215" t="s">
        <v>1</v>
      </c>
      <c r="I237" s="217"/>
      <c r="J237" s="13"/>
      <c r="K237" s="13"/>
      <c r="L237" s="214"/>
      <c r="M237" s="218"/>
      <c r="N237" s="219"/>
      <c r="O237" s="219"/>
      <c r="P237" s="219"/>
      <c r="Q237" s="219"/>
      <c r="R237" s="219"/>
      <c r="S237" s="219"/>
      <c r="T237" s="22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15" t="s">
        <v>184</v>
      </c>
      <c r="AU237" s="215" t="s">
        <v>150</v>
      </c>
      <c r="AV237" s="13" t="s">
        <v>88</v>
      </c>
      <c r="AW237" s="13" t="s">
        <v>36</v>
      </c>
      <c r="AX237" s="13" t="s">
        <v>80</v>
      </c>
      <c r="AY237" s="215" t="s">
        <v>134</v>
      </c>
    </row>
    <row r="238" s="14" customFormat="1">
      <c r="A238" s="14"/>
      <c r="B238" s="221"/>
      <c r="C238" s="14"/>
      <c r="D238" s="200" t="s">
        <v>184</v>
      </c>
      <c r="E238" s="222" t="s">
        <v>1</v>
      </c>
      <c r="F238" s="223" t="s">
        <v>353</v>
      </c>
      <c r="G238" s="14"/>
      <c r="H238" s="224">
        <v>234.80000000000001</v>
      </c>
      <c r="I238" s="225"/>
      <c r="J238" s="14"/>
      <c r="K238" s="14"/>
      <c r="L238" s="221"/>
      <c r="M238" s="226"/>
      <c r="N238" s="227"/>
      <c r="O238" s="227"/>
      <c r="P238" s="227"/>
      <c r="Q238" s="227"/>
      <c r="R238" s="227"/>
      <c r="S238" s="227"/>
      <c r="T238" s="22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22" t="s">
        <v>184</v>
      </c>
      <c r="AU238" s="222" t="s">
        <v>150</v>
      </c>
      <c r="AV238" s="14" t="s">
        <v>90</v>
      </c>
      <c r="AW238" s="14" t="s">
        <v>36</v>
      </c>
      <c r="AX238" s="14" t="s">
        <v>88</v>
      </c>
      <c r="AY238" s="222" t="s">
        <v>134</v>
      </c>
    </row>
    <row r="239" s="2" customFormat="1" ht="16.5" customHeight="1">
      <c r="A239" s="36"/>
      <c r="B239" s="186"/>
      <c r="C239" s="187" t="s">
        <v>354</v>
      </c>
      <c r="D239" s="187" t="s">
        <v>137</v>
      </c>
      <c r="E239" s="188" t="s">
        <v>355</v>
      </c>
      <c r="F239" s="189" t="s">
        <v>235</v>
      </c>
      <c r="G239" s="190" t="s">
        <v>190</v>
      </c>
      <c r="H239" s="191">
        <v>8</v>
      </c>
      <c r="I239" s="192"/>
      <c r="J239" s="193">
        <f>ROUND(I239*H239,2)</f>
        <v>0</v>
      </c>
      <c r="K239" s="189" t="s">
        <v>1</v>
      </c>
      <c r="L239" s="37"/>
      <c r="M239" s="194" t="s">
        <v>1</v>
      </c>
      <c r="N239" s="195" t="s">
        <v>45</v>
      </c>
      <c r="O239" s="75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8" t="s">
        <v>133</v>
      </c>
      <c r="AT239" s="198" t="s">
        <v>137</v>
      </c>
      <c r="AU239" s="198" t="s">
        <v>150</v>
      </c>
      <c r="AY239" s="17" t="s">
        <v>134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7" t="s">
        <v>88</v>
      </c>
      <c r="BK239" s="199">
        <f>ROUND(I239*H239,2)</f>
        <v>0</v>
      </c>
      <c r="BL239" s="17" t="s">
        <v>133</v>
      </c>
      <c r="BM239" s="198" t="s">
        <v>356</v>
      </c>
    </row>
    <row r="240" s="13" customFormat="1">
      <c r="A240" s="13"/>
      <c r="B240" s="214"/>
      <c r="C240" s="13"/>
      <c r="D240" s="200" t="s">
        <v>184</v>
      </c>
      <c r="E240" s="215" t="s">
        <v>1</v>
      </c>
      <c r="F240" s="216" t="s">
        <v>352</v>
      </c>
      <c r="G240" s="13"/>
      <c r="H240" s="215" t="s">
        <v>1</v>
      </c>
      <c r="I240" s="217"/>
      <c r="J240" s="13"/>
      <c r="K240" s="13"/>
      <c r="L240" s="214"/>
      <c r="M240" s="218"/>
      <c r="N240" s="219"/>
      <c r="O240" s="219"/>
      <c r="P240" s="219"/>
      <c r="Q240" s="219"/>
      <c r="R240" s="219"/>
      <c r="S240" s="219"/>
      <c r="T240" s="22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5" t="s">
        <v>184</v>
      </c>
      <c r="AU240" s="215" t="s">
        <v>150</v>
      </c>
      <c r="AV240" s="13" t="s">
        <v>88</v>
      </c>
      <c r="AW240" s="13" t="s">
        <v>36</v>
      </c>
      <c r="AX240" s="13" t="s">
        <v>80</v>
      </c>
      <c r="AY240" s="215" t="s">
        <v>134</v>
      </c>
    </row>
    <row r="241" s="14" customFormat="1">
      <c r="A241" s="14"/>
      <c r="B241" s="221"/>
      <c r="C241" s="14"/>
      <c r="D241" s="200" t="s">
        <v>184</v>
      </c>
      <c r="E241" s="222" t="s">
        <v>1</v>
      </c>
      <c r="F241" s="223" t="s">
        <v>357</v>
      </c>
      <c r="G241" s="14"/>
      <c r="H241" s="224">
        <v>8</v>
      </c>
      <c r="I241" s="225"/>
      <c r="J241" s="14"/>
      <c r="K241" s="14"/>
      <c r="L241" s="221"/>
      <c r="M241" s="226"/>
      <c r="N241" s="227"/>
      <c r="O241" s="227"/>
      <c r="P241" s="227"/>
      <c r="Q241" s="227"/>
      <c r="R241" s="227"/>
      <c r="S241" s="227"/>
      <c r="T241" s="22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22" t="s">
        <v>184</v>
      </c>
      <c r="AU241" s="222" t="s">
        <v>150</v>
      </c>
      <c r="AV241" s="14" t="s">
        <v>90</v>
      </c>
      <c r="AW241" s="14" t="s">
        <v>36</v>
      </c>
      <c r="AX241" s="14" t="s">
        <v>88</v>
      </c>
      <c r="AY241" s="222" t="s">
        <v>134</v>
      </c>
    </row>
    <row r="242" s="2" customFormat="1" ht="21.75" customHeight="1">
      <c r="A242" s="36"/>
      <c r="B242" s="186"/>
      <c r="C242" s="187" t="s">
        <v>358</v>
      </c>
      <c r="D242" s="187" t="s">
        <v>137</v>
      </c>
      <c r="E242" s="188" t="s">
        <v>359</v>
      </c>
      <c r="F242" s="189" t="s">
        <v>339</v>
      </c>
      <c r="G242" s="190" t="s">
        <v>140</v>
      </c>
      <c r="H242" s="191">
        <v>24.800000000000001</v>
      </c>
      <c r="I242" s="192"/>
      <c r="J242" s="193">
        <f>ROUND(I242*H242,2)</f>
        <v>0</v>
      </c>
      <c r="K242" s="189" t="s">
        <v>1</v>
      </c>
      <c r="L242" s="37"/>
      <c r="M242" s="194" t="s">
        <v>1</v>
      </c>
      <c r="N242" s="195" t="s">
        <v>45</v>
      </c>
      <c r="O242" s="75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8" t="s">
        <v>133</v>
      </c>
      <c r="AT242" s="198" t="s">
        <v>137</v>
      </c>
      <c r="AU242" s="198" t="s">
        <v>150</v>
      </c>
      <c r="AY242" s="17" t="s">
        <v>134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7" t="s">
        <v>88</v>
      </c>
      <c r="BK242" s="199">
        <f>ROUND(I242*H242,2)</f>
        <v>0</v>
      </c>
      <c r="BL242" s="17" t="s">
        <v>133</v>
      </c>
      <c r="BM242" s="198" t="s">
        <v>360</v>
      </c>
    </row>
    <row r="243" s="13" customFormat="1">
      <c r="A243" s="13"/>
      <c r="B243" s="214"/>
      <c r="C243" s="13"/>
      <c r="D243" s="200" t="s">
        <v>184</v>
      </c>
      <c r="E243" s="215" t="s">
        <v>1</v>
      </c>
      <c r="F243" s="216" t="s">
        <v>352</v>
      </c>
      <c r="G243" s="13"/>
      <c r="H243" s="215" t="s">
        <v>1</v>
      </c>
      <c r="I243" s="217"/>
      <c r="J243" s="13"/>
      <c r="K243" s="13"/>
      <c r="L243" s="214"/>
      <c r="M243" s="218"/>
      <c r="N243" s="219"/>
      <c r="O243" s="219"/>
      <c r="P243" s="219"/>
      <c r="Q243" s="219"/>
      <c r="R243" s="219"/>
      <c r="S243" s="219"/>
      <c r="T243" s="22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15" t="s">
        <v>184</v>
      </c>
      <c r="AU243" s="215" t="s">
        <v>150</v>
      </c>
      <c r="AV243" s="13" t="s">
        <v>88</v>
      </c>
      <c r="AW243" s="13" t="s">
        <v>36</v>
      </c>
      <c r="AX243" s="13" t="s">
        <v>80</v>
      </c>
      <c r="AY243" s="215" t="s">
        <v>134</v>
      </c>
    </row>
    <row r="244" s="14" customFormat="1">
      <c r="A244" s="14"/>
      <c r="B244" s="221"/>
      <c r="C244" s="14"/>
      <c r="D244" s="200" t="s">
        <v>184</v>
      </c>
      <c r="E244" s="222" t="s">
        <v>1</v>
      </c>
      <c r="F244" s="223" t="s">
        <v>361</v>
      </c>
      <c r="G244" s="14"/>
      <c r="H244" s="224">
        <v>24.800000000000001</v>
      </c>
      <c r="I244" s="225"/>
      <c r="J244" s="14"/>
      <c r="K244" s="14"/>
      <c r="L244" s="221"/>
      <c r="M244" s="226"/>
      <c r="N244" s="227"/>
      <c r="O244" s="227"/>
      <c r="P244" s="227"/>
      <c r="Q244" s="227"/>
      <c r="R244" s="227"/>
      <c r="S244" s="227"/>
      <c r="T244" s="22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22" t="s">
        <v>184</v>
      </c>
      <c r="AU244" s="222" t="s">
        <v>150</v>
      </c>
      <c r="AV244" s="14" t="s">
        <v>90</v>
      </c>
      <c r="AW244" s="14" t="s">
        <v>36</v>
      </c>
      <c r="AX244" s="14" t="s">
        <v>88</v>
      </c>
      <c r="AY244" s="222" t="s">
        <v>134</v>
      </c>
    </row>
    <row r="245" s="2" customFormat="1" ht="16.5" customHeight="1">
      <c r="A245" s="36"/>
      <c r="B245" s="186"/>
      <c r="C245" s="187" t="s">
        <v>362</v>
      </c>
      <c r="D245" s="187" t="s">
        <v>137</v>
      </c>
      <c r="E245" s="188" t="s">
        <v>363</v>
      </c>
      <c r="F245" s="189" t="s">
        <v>364</v>
      </c>
      <c r="G245" s="190" t="s">
        <v>140</v>
      </c>
      <c r="H245" s="191">
        <v>10.4</v>
      </c>
      <c r="I245" s="192"/>
      <c r="J245" s="193">
        <f>ROUND(I245*H245,2)</f>
        <v>0</v>
      </c>
      <c r="K245" s="189" t="s">
        <v>1</v>
      </c>
      <c r="L245" s="37"/>
      <c r="M245" s="194" t="s">
        <v>1</v>
      </c>
      <c r="N245" s="195" t="s">
        <v>45</v>
      </c>
      <c r="O245" s="75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8" t="s">
        <v>133</v>
      </c>
      <c r="AT245" s="198" t="s">
        <v>137</v>
      </c>
      <c r="AU245" s="198" t="s">
        <v>150</v>
      </c>
      <c r="AY245" s="17" t="s">
        <v>134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7" t="s">
        <v>88</v>
      </c>
      <c r="BK245" s="199">
        <f>ROUND(I245*H245,2)</f>
        <v>0</v>
      </c>
      <c r="BL245" s="17" t="s">
        <v>133</v>
      </c>
      <c r="BM245" s="198" t="s">
        <v>365</v>
      </c>
    </row>
    <row r="246" s="13" customFormat="1">
      <c r="A246" s="13"/>
      <c r="B246" s="214"/>
      <c r="C246" s="13"/>
      <c r="D246" s="200" t="s">
        <v>184</v>
      </c>
      <c r="E246" s="215" t="s">
        <v>1</v>
      </c>
      <c r="F246" s="216" t="s">
        <v>352</v>
      </c>
      <c r="G246" s="13"/>
      <c r="H246" s="215" t="s">
        <v>1</v>
      </c>
      <c r="I246" s="217"/>
      <c r="J246" s="13"/>
      <c r="K246" s="13"/>
      <c r="L246" s="214"/>
      <c r="M246" s="218"/>
      <c r="N246" s="219"/>
      <c r="O246" s="219"/>
      <c r="P246" s="219"/>
      <c r="Q246" s="219"/>
      <c r="R246" s="219"/>
      <c r="S246" s="219"/>
      <c r="T246" s="22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15" t="s">
        <v>184</v>
      </c>
      <c r="AU246" s="215" t="s">
        <v>150</v>
      </c>
      <c r="AV246" s="13" t="s">
        <v>88</v>
      </c>
      <c r="AW246" s="13" t="s">
        <v>36</v>
      </c>
      <c r="AX246" s="13" t="s">
        <v>80</v>
      </c>
      <c r="AY246" s="215" t="s">
        <v>134</v>
      </c>
    </row>
    <row r="247" s="14" customFormat="1">
      <c r="A247" s="14"/>
      <c r="B247" s="221"/>
      <c r="C247" s="14"/>
      <c r="D247" s="200" t="s">
        <v>184</v>
      </c>
      <c r="E247" s="222" t="s">
        <v>1</v>
      </c>
      <c r="F247" s="223" t="s">
        <v>366</v>
      </c>
      <c r="G247" s="14"/>
      <c r="H247" s="224">
        <v>10.4</v>
      </c>
      <c r="I247" s="225"/>
      <c r="J247" s="14"/>
      <c r="K247" s="14"/>
      <c r="L247" s="221"/>
      <c r="M247" s="226"/>
      <c r="N247" s="227"/>
      <c r="O247" s="227"/>
      <c r="P247" s="227"/>
      <c r="Q247" s="227"/>
      <c r="R247" s="227"/>
      <c r="S247" s="227"/>
      <c r="T247" s="22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22" t="s">
        <v>184</v>
      </c>
      <c r="AU247" s="222" t="s">
        <v>150</v>
      </c>
      <c r="AV247" s="14" t="s">
        <v>90</v>
      </c>
      <c r="AW247" s="14" t="s">
        <v>36</v>
      </c>
      <c r="AX247" s="14" t="s">
        <v>88</v>
      </c>
      <c r="AY247" s="222" t="s">
        <v>134</v>
      </c>
    </row>
    <row r="248" s="2" customFormat="1" ht="16.5" customHeight="1">
      <c r="A248" s="36"/>
      <c r="B248" s="186"/>
      <c r="C248" s="187" t="s">
        <v>367</v>
      </c>
      <c r="D248" s="187" t="s">
        <v>137</v>
      </c>
      <c r="E248" s="188" t="s">
        <v>368</v>
      </c>
      <c r="F248" s="189" t="s">
        <v>289</v>
      </c>
      <c r="G248" s="190" t="s">
        <v>140</v>
      </c>
      <c r="H248" s="191">
        <v>10</v>
      </c>
      <c r="I248" s="192"/>
      <c r="J248" s="193">
        <f>ROUND(I248*H248,2)</f>
        <v>0</v>
      </c>
      <c r="K248" s="189" t="s">
        <v>1</v>
      </c>
      <c r="L248" s="37"/>
      <c r="M248" s="194" t="s">
        <v>1</v>
      </c>
      <c r="N248" s="195" t="s">
        <v>45</v>
      </c>
      <c r="O248" s="75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8" t="s">
        <v>133</v>
      </c>
      <c r="AT248" s="198" t="s">
        <v>137</v>
      </c>
      <c r="AU248" s="198" t="s">
        <v>150</v>
      </c>
      <c r="AY248" s="17" t="s">
        <v>134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7" t="s">
        <v>88</v>
      </c>
      <c r="BK248" s="199">
        <f>ROUND(I248*H248,2)</f>
        <v>0</v>
      </c>
      <c r="BL248" s="17" t="s">
        <v>133</v>
      </c>
      <c r="BM248" s="198" t="s">
        <v>369</v>
      </c>
    </row>
    <row r="249" s="13" customFormat="1">
      <c r="A249" s="13"/>
      <c r="B249" s="214"/>
      <c r="C249" s="13"/>
      <c r="D249" s="200" t="s">
        <v>184</v>
      </c>
      <c r="E249" s="215" t="s">
        <v>1</v>
      </c>
      <c r="F249" s="216" t="s">
        <v>352</v>
      </c>
      <c r="G249" s="13"/>
      <c r="H249" s="215" t="s">
        <v>1</v>
      </c>
      <c r="I249" s="217"/>
      <c r="J249" s="13"/>
      <c r="K249" s="13"/>
      <c r="L249" s="214"/>
      <c r="M249" s="218"/>
      <c r="N249" s="219"/>
      <c r="O249" s="219"/>
      <c r="P249" s="219"/>
      <c r="Q249" s="219"/>
      <c r="R249" s="219"/>
      <c r="S249" s="219"/>
      <c r="T249" s="22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15" t="s">
        <v>184</v>
      </c>
      <c r="AU249" s="215" t="s">
        <v>150</v>
      </c>
      <c r="AV249" s="13" t="s">
        <v>88</v>
      </c>
      <c r="AW249" s="13" t="s">
        <v>36</v>
      </c>
      <c r="AX249" s="13" t="s">
        <v>80</v>
      </c>
      <c r="AY249" s="215" t="s">
        <v>134</v>
      </c>
    </row>
    <row r="250" s="14" customFormat="1">
      <c r="A250" s="14"/>
      <c r="B250" s="221"/>
      <c r="C250" s="14"/>
      <c r="D250" s="200" t="s">
        <v>184</v>
      </c>
      <c r="E250" s="222" t="s">
        <v>1</v>
      </c>
      <c r="F250" s="223" t="s">
        <v>370</v>
      </c>
      <c r="G250" s="14"/>
      <c r="H250" s="224">
        <v>10</v>
      </c>
      <c r="I250" s="225"/>
      <c r="J250" s="14"/>
      <c r="K250" s="14"/>
      <c r="L250" s="221"/>
      <c r="M250" s="226"/>
      <c r="N250" s="227"/>
      <c r="O250" s="227"/>
      <c r="P250" s="227"/>
      <c r="Q250" s="227"/>
      <c r="R250" s="227"/>
      <c r="S250" s="227"/>
      <c r="T250" s="22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22" t="s">
        <v>184</v>
      </c>
      <c r="AU250" s="222" t="s">
        <v>150</v>
      </c>
      <c r="AV250" s="14" t="s">
        <v>90</v>
      </c>
      <c r="AW250" s="14" t="s">
        <v>36</v>
      </c>
      <c r="AX250" s="14" t="s">
        <v>88</v>
      </c>
      <c r="AY250" s="222" t="s">
        <v>134</v>
      </c>
    </row>
    <row r="251" s="12" customFormat="1" ht="20.88" customHeight="1">
      <c r="A251" s="12"/>
      <c r="B251" s="173"/>
      <c r="C251" s="12"/>
      <c r="D251" s="174" t="s">
        <v>79</v>
      </c>
      <c r="E251" s="184" t="s">
        <v>371</v>
      </c>
      <c r="F251" s="184" t="s">
        <v>372</v>
      </c>
      <c r="G251" s="12"/>
      <c r="H251" s="12"/>
      <c r="I251" s="176"/>
      <c r="J251" s="185">
        <f>BK251</f>
        <v>0</v>
      </c>
      <c r="K251" s="12"/>
      <c r="L251" s="173"/>
      <c r="M251" s="178"/>
      <c r="N251" s="179"/>
      <c r="O251" s="179"/>
      <c r="P251" s="180">
        <f>SUM(P252:P263)</f>
        <v>0</v>
      </c>
      <c r="Q251" s="179"/>
      <c r="R251" s="180">
        <f>SUM(R252:R263)</f>
        <v>0</v>
      </c>
      <c r="S251" s="179"/>
      <c r="T251" s="181">
        <f>SUM(T252:T263)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74" t="s">
        <v>133</v>
      </c>
      <c r="AT251" s="182" t="s">
        <v>79</v>
      </c>
      <c r="AU251" s="182" t="s">
        <v>90</v>
      </c>
      <c r="AY251" s="174" t="s">
        <v>134</v>
      </c>
      <c r="BK251" s="183">
        <f>SUM(BK252:BK263)</f>
        <v>0</v>
      </c>
    </row>
    <row r="252" s="2" customFormat="1" ht="21.75" customHeight="1">
      <c r="A252" s="36"/>
      <c r="B252" s="186"/>
      <c r="C252" s="187" t="s">
        <v>373</v>
      </c>
      <c r="D252" s="187" t="s">
        <v>137</v>
      </c>
      <c r="E252" s="188" t="s">
        <v>374</v>
      </c>
      <c r="F252" s="189" t="s">
        <v>375</v>
      </c>
      <c r="G252" s="190" t="s">
        <v>140</v>
      </c>
      <c r="H252" s="191">
        <v>172</v>
      </c>
      <c r="I252" s="192"/>
      <c r="J252" s="193">
        <f>ROUND(I252*H252,2)</f>
        <v>0</v>
      </c>
      <c r="K252" s="189" t="s">
        <v>1</v>
      </c>
      <c r="L252" s="37"/>
      <c r="M252" s="194" t="s">
        <v>1</v>
      </c>
      <c r="N252" s="195" t="s">
        <v>45</v>
      </c>
      <c r="O252" s="75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8" t="s">
        <v>133</v>
      </c>
      <c r="AT252" s="198" t="s">
        <v>137</v>
      </c>
      <c r="AU252" s="198" t="s">
        <v>150</v>
      </c>
      <c r="AY252" s="17" t="s">
        <v>134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7" t="s">
        <v>88</v>
      </c>
      <c r="BK252" s="199">
        <f>ROUND(I252*H252,2)</f>
        <v>0</v>
      </c>
      <c r="BL252" s="17" t="s">
        <v>133</v>
      </c>
      <c r="BM252" s="198" t="s">
        <v>376</v>
      </c>
    </row>
    <row r="253" s="13" customFormat="1">
      <c r="A253" s="13"/>
      <c r="B253" s="214"/>
      <c r="C253" s="13"/>
      <c r="D253" s="200" t="s">
        <v>184</v>
      </c>
      <c r="E253" s="215" t="s">
        <v>1</v>
      </c>
      <c r="F253" s="216" t="s">
        <v>377</v>
      </c>
      <c r="G253" s="13"/>
      <c r="H253" s="215" t="s">
        <v>1</v>
      </c>
      <c r="I253" s="217"/>
      <c r="J253" s="13"/>
      <c r="K253" s="13"/>
      <c r="L253" s="214"/>
      <c r="M253" s="218"/>
      <c r="N253" s="219"/>
      <c r="O253" s="219"/>
      <c r="P253" s="219"/>
      <c r="Q253" s="219"/>
      <c r="R253" s="219"/>
      <c r="S253" s="219"/>
      <c r="T253" s="22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15" t="s">
        <v>184</v>
      </c>
      <c r="AU253" s="215" t="s">
        <v>150</v>
      </c>
      <c r="AV253" s="13" t="s">
        <v>88</v>
      </c>
      <c r="AW253" s="13" t="s">
        <v>36</v>
      </c>
      <c r="AX253" s="13" t="s">
        <v>80</v>
      </c>
      <c r="AY253" s="215" t="s">
        <v>134</v>
      </c>
    </row>
    <row r="254" s="14" customFormat="1">
      <c r="A254" s="14"/>
      <c r="B254" s="221"/>
      <c r="C254" s="14"/>
      <c r="D254" s="200" t="s">
        <v>184</v>
      </c>
      <c r="E254" s="222" t="s">
        <v>1</v>
      </c>
      <c r="F254" s="223" t="s">
        <v>378</v>
      </c>
      <c r="G254" s="14"/>
      <c r="H254" s="224">
        <v>172</v>
      </c>
      <c r="I254" s="225"/>
      <c r="J254" s="14"/>
      <c r="K254" s="14"/>
      <c r="L254" s="221"/>
      <c r="M254" s="226"/>
      <c r="N254" s="227"/>
      <c r="O254" s="227"/>
      <c r="P254" s="227"/>
      <c r="Q254" s="227"/>
      <c r="R254" s="227"/>
      <c r="S254" s="227"/>
      <c r="T254" s="22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22" t="s">
        <v>184</v>
      </c>
      <c r="AU254" s="222" t="s">
        <v>150</v>
      </c>
      <c r="AV254" s="14" t="s">
        <v>90</v>
      </c>
      <c r="AW254" s="14" t="s">
        <v>36</v>
      </c>
      <c r="AX254" s="14" t="s">
        <v>88</v>
      </c>
      <c r="AY254" s="222" t="s">
        <v>134</v>
      </c>
    </row>
    <row r="255" s="2" customFormat="1" ht="21.75" customHeight="1">
      <c r="A255" s="36"/>
      <c r="B255" s="186"/>
      <c r="C255" s="187" t="s">
        <v>379</v>
      </c>
      <c r="D255" s="187" t="s">
        <v>137</v>
      </c>
      <c r="E255" s="188" t="s">
        <v>380</v>
      </c>
      <c r="F255" s="189" t="s">
        <v>381</v>
      </c>
      <c r="G255" s="190" t="s">
        <v>140</v>
      </c>
      <c r="H255" s="191">
        <v>110</v>
      </c>
      <c r="I255" s="192"/>
      <c r="J255" s="193">
        <f>ROUND(I255*H255,2)</f>
        <v>0</v>
      </c>
      <c r="K255" s="189" t="s">
        <v>1</v>
      </c>
      <c r="L255" s="37"/>
      <c r="M255" s="194" t="s">
        <v>1</v>
      </c>
      <c r="N255" s="195" t="s">
        <v>45</v>
      </c>
      <c r="O255" s="75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8" t="s">
        <v>133</v>
      </c>
      <c r="AT255" s="198" t="s">
        <v>137</v>
      </c>
      <c r="AU255" s="198" t="s">
        <v>150</v>
      </c>
      <c r="AY255" s="17" t="s">
        <v>134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7" t="s">
        <v>88</v>
      </c>
      <c r="BK255" s="199">
        <f>ROUND(I255*H255,2)</f>
        <v>0</v>
      </c>
      <c r="BL255" s="17" t="s">
        <v>133</v>
      </c>
      <c r="BM255" s="198" t="s">
        <v>382</v>
      </c>
    </row>
    <row r="256" s="13" customFormat="1">
      <c r="A256" s="13"/>
      <c r="B256" s="214"/>
      <c r="C256" s="13"/>
      <c r="D256" s="200" t="s">
        <v>184</v>
      </c>
      <c r="E256" s="215" t="s">
        <v>1</v>
      </c>
      <c r="F256" s="216" t="s">
        <v>377</v>
      </c>
      <c r="G256" s="13"/>
      <c r="H256" s="215" t="s">
        <v>1</v>
      </c>
      <c r="I256" s="217"/>
      <c r="J256" s="13"/>
      <c r="K256" s="13"/>
      <c r="L256" s="214"/>
      <c r="M256" s="218"/>
      <c r="N256" s="219"/>
      <c r="O256" s="219"/>
      <c r="P256" s="219"/>
      <c r="Q256" s="219"/>
      <c r="R256" s="219"/>
      <c r="S256" s="219"/>
      <c r="T256" s="22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15" t="s">
        <v>184</v>
      </c>
      <c r="AU256" s="215" t="s">
        <v>150</v>
      </c>
      <c r="AV256" s="13" t="s">
        <v>88</v>
      </c>
      <c r="AW256" s="13" t="s">
        <v>36</v>
      </c>
      <c r="AX256" s="13" t="s">
        <v>80</v>
      </c>
      <c r="AY256" s="215" t="s">
        <v>134</v>
      </c>
    </row>
    <row r="257" s="14" customFormat="1">
      <c r="A257" s="14"/>
      <c r="B257" s="221"/>
      <c r="C257" s="14"/>
      <c r="D257" s="200" t="s">
        <v>184</v>
      </c>
      <c r="E257" s="222" t="s">
        <v>1</v>
      </c>
      <c r="F257" s="223" t="s">
        <v>383</v>
      </c>
      <c r="G257" s="14"/>
      <c r="H257" s="224">
        <v>110</v>
      </c>
      <c r="I257" s="225"/>
      <c r="J257" s="14"/>
      <c r="K257" s="14"/>
      <c r="L257" s="221"/>
      <c r="M257" s="226"/>
      <c r="N257" s="227"/>
      <c r="O257" s="227"/>
      <c r="P257" s="227"/>
      <c r="Q257" s="227"/>
      <c r="R257" s="227"/>
      <c r="S257" s="227"/>
      <c r="T257" s="22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22" t="s">
        <v>184</v>
      </c>
      <c r="AU257" s="222" t="s">
        <v>150</v>
      </c>
      <c r="AV257" s="14" t="s">
        <v>90</v>
      </c>
      <c r="AW257" s="14" t="s">
        <v>36</v>
      </c>
      <c r="AX257" s="14" t="s">
        <v>88</v>
      </c>
      <c r="AY257" s="222" t="s">
        <v>134</v>
      </c>
    </row>
    <row r="258" s="2" customFormat="1" ht="16.5" customHeight="1">
      <c r="A258" s="36"/>
      <c r="B258" s="186"/>
      <c r="C258" s="187" t="s">
        <v>384</v>
      </c>
      <c r="D258" s="187" t="s">
        <v>137</v>
      </c>
      <c r="E258" s="188" t="s">
        <v>385</v>
      </c>
      <c r="F258" s="189" t="s">
        <v>235</v>
      </c>
      <c r="G258" s="190" t="s">
        <v>190</v>
      </c>
      <c r="H258" s="191">
        <v>60</v>
      </c>
      <c r="I258" s="192"/>
      <c r="J258" s="193">
        <f>ROUND(I258*H258,2)</f>
        <v>0</v>
      </c>
      <c r="K258" s="189" t="s">
        <v>1</v>
      </c>
      <c r="L258" s="37"/>
      <c r="M258" s="194" t="s">
        <v>1</v>
      </c>
      <c r="N258" s="195" t="s">
        <v>45</v>
      </c>
      <c r="O258" s="75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8" t="s">
        <v>133</v>
      </c>
      <c r="AT258" s="198" t="s">
        <v>137</v>
      </c>
      <c r="AU258" s="198" t="s">
        <v>150</v>
      </c>
      <c r="AY258" s="17" t="s">
        <v>134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7" t="s">
        <v>88</v>
      </c>
      <c r="BK258" s="199">
        <f>ROUND(I258*H258,2)</f>
        <v>0</v>
      </c>
      <c r="BL258" s="17" t="s">
        <v>133</v>
      </c>
      <c r="BM258" s="198" t="s">
        <v>386</v>
      </c>
    </row>
    <row r="259" s="13" customFormat="1">
      <c r="A259" s="13"/>
      <c r="B259" s="214"/>
      <c r="C259" s="13"/>
      <c r="D259" s="200" t="s">
        <v>184</v>
      </c>
      <c r="E259" s="215" t="s">
        <v>1</v>
      </c>
      <c r="F259" s="216" t="s">
        <v>377</v>
      </c>
      <c r="G259" s="13"/>
      <c r="H259" s="215" t="s">
        <v>1</v>
      </c>
      <c r="I259" s="217"/>
      <c r="J259" s="13"/>
      <c r="K259" s="13"/>
      <c r="L259" s="214"/>
      <c r="M259" s="218"/>
      <c r="N259" s="219"/>
      <c r="O259" s="219"/>
      <c r="P259" s="219"/>
      <c r="Q259" s="219"/>
      <c r="R259" s="219"/>
      <c r="S259" s="219"/>
      <c r="T259" s="22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15" t="s">
        <v>184</v>
      </c>
      <c r="AU259" s="215" t="s">
        <v>150</v>
      </c>
      <c r="AV259" s="13" t="s">
        <v>88</v>
      </c>
      <c r="AW259" s="13" t="s">
        <v>36</v>
      </c>
      <c r="AX259" s="13" t="s">
        <v>80</v>
      </c>
      <c r="AY259" s="215" t="s">
        <v>134</v>
      </c>
    </row>
    <row r="260" s="14" customFormat="1">
      <c r="A260" s="14"/>
      <c r="B260" s="221"/>
      <c r="C260" s="14"/>
      <c r="D260" s="200" t="s">
        <v>184</v>
      </c>
      <c r="E260" s="222" t="s">
        <v>1</v>
      </c>
      <c r="F260" s="223" t="s">
        <v>387</v>
      </c>
      <c r="G260" s="14"/>
      <c r="H260" s="224">
        <v>60</v>
      </c>
      <c r="I260" s="225"/>
      <c r="J260" s="14"/>
      <c r="K260" s="14"/>
      <c r="L260" s="221"/>
      <c r="M260" s="226"/>
      <c r="N260" s="227"/>
      <c r="O260" s="227"/>
      <c r="P260" s="227"/>
      <c r="Q260" s="227"/>
      <c r="R260" s="227"/>
      <c r="S260" s="227"/>
      <c r="T260" s="22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22" t="s">
        <v>184</v>
      </c>
      <c r="AU260" s="222" t="s">
        <v>150</v>
      </c>
      <c r="AV260" s="14" t="s">
        <v>90</v>
      </c>
      <c r="AW260" s="14" t="s">
        <v>36</v>
      </c>
      <c r="AX260" s="14" t="s">
        <v>88</v>
      </c>
      <c r="AY260" s="222" t="s">
        <v>134</v>
      </c>
    </row>
    <row r="261" s="2" customFormat="1" ht="16.5" customHeight="1">
      <c r="A261" s="36"/>
      <c r="B261" s="186"/>
      <c r="C261" s="187" t="s">
        <v>388</v>
      </c>
      <c r="D261" s="187" t="s">
        <v>137</v>
      </c>
      <c r="E261" s="188" t="s">
        <v>389</v>
      </c>
      <c r="F261" s="189" t="s">
        <v>240</v>
      </c>
      <c r="G261" s="190" t="s">
        <v>140</v>
      </c>
      <c r="H261" s="191">
        <v>100</v>
      </c>
      <c r="I261" s="192"/>
      <c r="J261" s="193">
        <f>ROUND(I261*H261,2)</f>
        <v>0</v>
      </c>
      <c r="K261" s="189" t="s">
        <v>1</v>
      </c>
      <c r="L261" s="37"/>
      <c r="M261" s="194" t="s">
        <v>1</v>
      </c>
      <c r="N261" s="195" t="s">
        <v>45</v>
      </c>
      <c r="O261" s="75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8" t="s">
        <v>133</v>
      </c>
      <c r="AT261" s="198" t="s">
        <v>137</v>
      </c>
      <c r="AU261" s="198" t="s">
        <v>150</v>
      </c>
      <c r="AY261" s="17" t="s">
        <v>134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7" t="s">
        <v>88</v>
      </c>
      <c r="BK261" s="199">
        <f>ROUND(I261*H261,2)</f>
        <v>0</v>
      </c>
      <c r="BL261" s="17" t="s">
        <v>133</v>
      </c>
      <c r="BM261" s="198" t="s">
        <v>390</v>
      </c>
    </row>
    <row r="262" s="13" customFormat="1">
      <c r="A262" s="13"/>
      <c r="B262" s="214"/>
      <c r="C262" s="13"/>
      <c r="D262" s="200" t="s">
        <v>184</v>
      </c>
      <c r="E262" s="215" t="s">
        <v>1</v>
      </c>
      <c r="F262" s="216" t="s">
        <v>377</v>
      </c>
      <c r="G262" s="13"/>
      <c r="H262" s="215" t="s">
        <v>1</v>
      </c>
      <c r="I262" s="217"/>
      <c r="J262" s="13"/>
      <c r="K262" s="13"/>
      <c r="L262" s="214"/>
      <c r="M262" s="218"/>
      <c r="N262" s="219"/>
      <c r="O262" s="219"/>
      <c r="P262" s="219"/>
      <c r="Q262" s="219"/>
      <c r="R262" s="219"/>
      <c r="S262" s="219"/>
      <c r="T262" s="22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15" t="s">
        <v>184</v>
      </c>
      <c r="AU262" s="215" t="s">
        <v>150</v>
      </c>
      <c r="AV262" s="13" t="s">
        <v>88</v>
      </c>
      <c r="AW262" s="13" t="s">
        <v>36</v>
      </c>
      <c r="AX262" s="13" t="s">
        <v>80</v>
      </c>
      <c r="AY262" s="215" t="s">
        <v>134</v>
      </c>
    </row>
    <row r="263" s="14" customFormat="1">
      <c r="A263" s="14"/>
      <c r="B263" s="221"/>
      <c r="C263" s="14"/>
      <c r="D263" s="200" t="s">
        <v>184</v>
      </c>
      <c r="E263" s="222" t="s">
        <v>1</v>
      </c>
      <c r="F263" s="223" t="s">
        <v>391</v>
      </c>
      <c r="G263" s="14"/>
      <c r="H263" s="224">
        <v>100</v>
      </c>
      <c r="I263" s="225"/>
      <c r="J263" s="14"/>
      <c r="K263" s="14"/>
      <c r="L263" s="221"/>
      <c r="M263" s="226"/>
      <c r="N263" s="227"/>
      <c r="O263" s="227"/>
      <c r="P263" s="227"/>
      <c r="Q263" s="227"/>
      <c r="R263" s="227"/>
      <c r="S263" s="227"/>
      <c r="T263" s="22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22" t="s">
        <v>184</v>
      </c>
      <c r="AU263" s="222" t="s">
        <v>150</v>
      </c>
      <c r="AV263" s="14" t="s">
        <v>90</v>
      </c>
      <c r="AW263" s="14" t="s">
        <v>36</v>
      </c>
      <c r="AX263" s="14" t="s">
        <v>88</v>
      </c>
      <c r="AY263" s="222" t="s">
        <v>134</v>
      </c>
    </row>
    <row r="264" s="12" customFormat="1" ht="20.88" customHeight="1">
      <c r="A264" s="12"/>
      <c r="B264" s="173"/>
      <c r="C264" s="12"/>
      <c r="D264" s="174" t="s">
        <v>79</v>
      </c>
      <c r="E264" s="184" t="s">
        <v>392</v>
      </c>
      <c r="F264" s="184" t="s">
        <v>393</v>
      </c>
      <c r="G264" s="12"/>
      <c r="H264" s="12"/>
      <c r="I264" s="176"/>
      <c r="J264" s="185">
        <f>BK264</f>
        <v>0</v>
      </c>
      <c r="K264" s="12"/>
      <c r="L264" s="173"/>
      <c r="M264" s="178"/>
      <c r="N264" s="179"/>
      <c r="O264" s="179"/>
      <c r="P264" s="180">
        <f>SUM(P265:P268)</f>
        <v>0</v>
      </c>
      <c r="Q264" s="179"/>
      <c r="R264" s="180">
        <f>SUM(R265:R268)</f>
        <v>0</v>
      </c>
      <c r="S264" s="179"/>
      <c r="T264" s="181">
        <f>SUM(T265:T268)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74" t="s">
        <v>133</v>
      </c>
      <c r="AT264" s="182" t="s">
        <v>79</v>
      </c>
      <c r="AU264" s="182" t="s">
        <v>90</v>
      </c>
      <c r="AY264" s="174" t="s">
        <v>134</v>
      </c>
      <c r="BK264" s="183">
        <f>SUM(BK265:BK268)</f>
        <v>0</v>
      </c>
    </row>
    <row r="265" s="2" customFormat="1" ht="16.5" customHeight="1">
      <c r="A265" s="36"/>
      <c r="B265" s="186"/>
      <c r="C265" s="187" t="s">
        <v>394</v>
      </c>
      <c r="D265" s="187" t="s">
        <v>137</v>
      </c>
      <c r="E265" s="188" t="s">
        <v>395</v>
      </c>
      <c r="F265" s="189" t="s">
        <v>396</v>
      </c>
      <c r="G265" s="190" t="s">
        <v>245</v>
      </c>
      <c r="H265" s="191">
        <v>2</v>
      </c>
      <c r="I265" s="192"/>
      <c r="J265" s="193">
        <f>ROUND(I265*H265,2)</f>
        <v>0</v>
      </c>
      <c r="K265" s="189" t="s">
        <v>1</v>
      </c>
      <c r="L265" s="37"/>
      <c r="M265" s="194" t="s">
        <v>1</v>
      </c>
      <c r="N265" s="195" t="s">
        <v>45</v>
      </c>
      <c r="O265" s="75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8" t="s">
        <v>133</v>
      </c>
      <c r="AT265" s="198" t="s">
        <v>137</v>
      </c>
      <c r="AU265" s="198" t="s">
        <v>150</v>
      </c>
      <c r="AY265" s="17" t="s">
        <v>134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7" t="s">
        <v>88</v>
      </c>
      <c r="BK265" s="199">
        <f>ROUND(I265*H265,2)</f>
        <v>0</v>
      </c>
      <c r="BL265" s="17" t="s">
        <v>133</v>
      </c>
      <c r="BM265" s="198" t="s">
        <v>397</v>
      </c>
    </row>
    <row r="266" s="14" customFormat="1">
      <c r="A266" s="14"/>
      <c r="B266" s="221"/>
      <c r="C266" s="14"/>
      <c r="D266" s="200" t="s">
        <v>184</v>
      </c>
      <c r="E266" s="222" t="s">
        <v>1</v>
      </c>
      <c r="F266" s="223" t="s">
        <v>398</v>
      </c>
      <c r="G266" s="14"/>
      <c r="H266" s="224">
        <v>2</v>
      </c>
      <c r="I266" s="225"/>
      <c r="J266" s="14"/>
      <c r="K266" s="14"/>
      <c r="L266" s="221"/>
      <c r="M266" s="226"/>
      <c r="N266" s="227"/>
      <c r="O266" s="227"/>
      <c r="P266" s="227"/>
      <c r="Q266" s="227"/>
      <c r="R266" s="227"/>
      <c r="S266" s="227"/>
      <c r="T266" s="22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22" t="s">
        <v>184</v>
      </c>
      <c r="AU266" s="222" t="s">
        <v>150</v>
      </c>
      <c r="AV266" s="14" t="s">
        <v>90</v>
      </c>
      <c r="AW266" s="14" t="s">
        <v>36</v>
      </c>
      <c r="AX266" s="14" t="s">
        <v>88</v>
      </c>
      <c r="AY266" s="222" t="s">
        <v>134</v>
      </c>
    </row>
    <row r="267" s="2" customFormat="1" ht="16.5" customHeight="1">
      <c r="A267" s="36"/>
      <c r="B267" s="186"/>
      <c r="C267" s="187" t="s">
        <v>399</v>
      </c>
      <c r="D267" s="187" t="s">
        <v>137</v>
      </c>
      <c r="E267" s="188" t="s">
        <v>400</v>
      </c>
      <c r="F267" s="189" t="s">
        <v>240</v>
      </c>
      <c r="G267" s="190" t="s">
        <v>140</v>
      </c>
      <c r="H267" s="191">
        <v>120</v>
      </c>
      <c r="I267" s="192"/>
      <c r="J267" s="193">
        <f>ROUND(I267*H267,2)</f>
        <v>0</v>
      </c>
      <c r="K267" s="189" t="s">
        <v>1</v>
      </c>
      <c r="L267" s="37"/>
      <c r="M267" s="194" t="s">
        <v>1</v>
      </c>
      <c r="N267" s="195" t="s">
        <v>45</v>
      </c>
      <c r="O267" s="75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8" t="s">
        <v>133</v>
      </c>
      <c r="AT267" s="198" t="s">
        <v>137</v>
      </c>
      <c r="AU267" s="198" t="s">
        <v>150</v>
      </c>
      <c r="AY267" s="17" t="s">
        <v>134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7" t="s">
        <v>88</v>
      </c>
      <c r="BK267" s="199">
        <f>ROUND(I267*H267,2)</f>
        <v>0</v>
      </c>
      <c r="BL267" s="17" t="s">
        <v>133</v>
      </c>
      <c r="BM267" s="198" t="s">
        <v>401</v>
      </c>
    </row>
    <row r="268" s="14" customFormat="1">
      <c r="A268" s="14"/>
      <c r="B268" s="221"/>
      <c r="C268" s="14"/>
      <c r="D268" s="200" t="s">
        <v>184</v>
      </c>
      <c r="E268" s="222" t="s">
        <v>1</v>
      </c>
      <c r="F268" s="223" t="s">
        <v>402</v>
      </c>
      <c r="G268" s="14"/>
      <c r="H268" s="224">
        <v>120</v>
      </c>
      <c r="I268" s="225"/>
      <c r="J268" s="14"/>
      <c r="K268" s="14"/>
      <c r="L268" s="221"/>
      <c r="M268" s="226"/>
      <c r="N268" s="227"/>
      <c r="O268" s="227"/>
      <c r="P268" s="227"/>
      <c r="Q268" s="227"/>
      <c r="R268" s="227"/>
      <c r="S268" s="227"/>
      <c r="T268" s="22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22" t="s">
        <v>184</v>
      </c>
      <c r="AU268" s="222" t="s">
        <v>150</v>
      </c>
      <c r="AV268" s="14" t="s">
        <v>90</v>
      </c>
      <c r="AW268" s="14" t="s">
        <v>36</v>
      </c>
      <c r="AX268" s="14" t="s">
        <v>88</v>
      </c>
      <c r="AY268" s="222" t="s">
        <v>134</v>
      </c>
    </row>
    <row r="269" s="12" customFormat="1" ht="20.88" customHeight="1">
      <c r="A269" s="12"/>
      <c r="B269" s="173"/>
      <c r="C269" s="12"/>
      <c r="D269" s="174" t="s">
        <v>79</v>
      </c>
      <c r="E269" s="184" t="s">
        <v>403</v>
      </c>
      <c r="F269" s="184" t="s">
        <v>404</v>
      </c>
      <c r="G269" s="12"/>
      <c r="H269" s="12"/>
      <c r="I269" s="176"/>
      <c r="J269" s="185">
        <f>BK269</f>
        <v>0</v>
      </c>
      <c r="K269" s="12"/>
      <c r="L269" s="173"/>
      <c r="M269" s="178"/>
      <c r="N269" s="179"/>
      <c r="O269" s="179"/>
      <c r="P269" s="180">
        <f>SUM(P270:P277)</f>
        <v>0</v>
      </c>
      <c r="Q269" s="179"/>
      <c r="R269" s="180">
        <f>SUM(R270:R277)</f>
        <v>0</v>
      </c>
      <c r="S269" s="179"/>
      <c r="T269" s="181">
        <f>SUM(T270:T277)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74" t="s">
        <v>133</v>
      </c>
      <c r="AT269" s="182" t="s">
        <v>79</v>
      </c>
      <c r="AU269" s="182" t="s">
        <v>90</v>
      </c>
      <c r="AY269" s="174" t="s">
        <v>134</v>
      </c>
      <c r="BK269" s="183">
        <f>SUM(BK270:BK277)</f>
        <v>0</v>
      </c>
    </row>
    <row r="270" s="2" customFormat="1" ht="21.75" customHeight="1">
      <c r="A270" s="36"/>
      <c r="B270" s="186"/>
      <c r="C270" s="187" t="s">
        <v>405</v>
      </c>
      <c r="D270" s="187" t="s">
        <v>137</v>
      </c>
      <c r="E270" s="188" t="s">
        <v>406</v>
      </c>
      <c r="F270" s="189" t="s">
        <v>407</v>
      </c>
      <c r="G270" s="190" t="s">
        <v>140</v>
      </c>
      <c r="H270" s="191">
        <v>200</v>
      </c>
      <c r="I270" s="192"/>
      <c r="J270" s="193">
        <f>ROUND(I270*H270,2)</f>
        <v>0</v>
      </c>
      <c r="K270" s="189" t="s">
        <v>1</v>
      </c>
      <c r="L270" s="37"/>
      <c r="M270" s="194" t="s">
        <v>1</v>
      </c>
      <c r="N270" s="195" t="s">
        <v>45</v>
      </c>
      <c r="O270" s="75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8" t="s">
        <v>133</v>
      </c>
      <c r="AT270" s="198" t="s">
        <v>137</v>
      </c>
      <c r="AU270" s="198" t="s">
        <v>150</v>
      </c>
      <c r="AY270" s="17" t="s">
        <v>134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17" t="s">
        <v>88</v>
      </c>
      <c r="BK270" s="199">
        <f>ROUND(I270*H270,2)</f>
        <v>0</v>
      </c>
      <c r="BL270" s="17" t="s">
        <v>133</v>
      </c>
      <c r="BM270" s="198" t="s">
        <v>408</v>
      </c>
    </row>
    <row r="271" s="14" customFormat="1">
      <c r="A271" s="14"/>
      <c r="B271" s="221"/>
      <c r="C271" s="14"/>
      <c r="D271" s="200" t="s">
        <v>184</v>
      </c>
      <c r="E271" s="222" t="s">
        <v>1</v>
      </c>
      <c r="F271" s="223" t="s">
        <v>409</v>
      </c>
      <c r="G271" s="14"/>
      <c r="H271" s="224">
        <v>200</v>
      </c>
      <c r="I271" s="225"/>
      <c r="J271" s="14"/>
      <c r="K271" s="14"/>
      <c r="L271" s="221"/>
      <c r="M271" s="226"/>
      <c r="N271" s="227"/>
      <c r="O271" s="227"/>
      <c r="P271" s="227"/>
      <c r="Q271" s="227"/>
      <c r="R271" s="227"/>
      <c r="S271" s="227"/>
      <c r="T271" s="22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22" t="s">
        <v>184</v>
      </c>
      <c r="AU271" s="222" t="s">
        <v>150</v>
      </c>
      <c r="AV271" s="14" t="s">
        <v>90</v>
      </c>
      <c r="AW271" s="14" t="s">
        <v>36</v>
      </c>
      <c r="AX271" s="14" t="s">
        <v>88</v>
      </c>
      <c r="AY271" s="222" t="s">
        <v>134</v>
      </c>
    </row>
    <row r="272" s="2" customFormat="1" ht="16.5" customHeight="1">
      <c r="A272" s="36"/>
      <c r="B272" s="186"/>
      <c r="C272" s="187" t="s">
        <v>410</v>
      </c>
      <c r="D272" s="187" t="s">
        <v>137</v>
      </c>
      <c r="E272" s="188" t="s">
        <v>411</v>
      </c>
      <c r="F272" s="189" t="s">
        <v>235</v>
      </c>
      <c r="G272" s="190" t="s">
        <v>190</v>
      </c>
      <c r="H272" s="191">
        <v>4</v>
      </c>
      <c r="I272" s="192"/>
      <c r="J272" s="193">
        <f>ROUND(I272*H272,2)</f>
        <v>0</v>
      </c>
      <c r="K272" s="189" t="s">
        <v>1</v>
      </c>
      <c r="L272" s="37"/>
      <c r="M272" s="194" t="s">
        <v>1</v>
      </c>
      <c r="N272" s="195" t="s">
        <v>45</v>
      </c>
      <c r="O272" s="75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8" t="s">
        <v>133</v>
      </c>
      <c r="AT272" s="198" t="s">
        <v>137</v>
      </c>
      <c r="AU272" s="198" t="s">
        <v>150</v>
      </c>
      <c r="AY272" s="17" t="s">
        <v>134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7" t="s">
        <v>88</v>
      </c>
      <c r="BK272" s="199">
        <f>ROUND(I272*H272,2)</f>
        <v>0</v>
      </c>
      <c r="BL272" s="17" t="s">
        <v>133</v>
      </c>
      <c r="BM272" s="198" t="s">
        <v>412</v>
      </c>
    </row>
    <row r="273" s="14" customFormat="1">
      <c r="A273" s="14"/>
      <c r="B273" s="221"/>
      <c r="C273" s="14"/>
      <c r="D273" s="200" t="s">
        <v>184</v>
      </c>
      <c r="E273" s="222" t="s">
        <v>1</v>
      </c>
      <c r="F273" s="223" t="s">
        <v>413</v>
      </c>
      <c r="G273" s="14"/>
      <c r="H273" s="224">
        <v>4</v>
      </c>
      <c r="I273" s="225"/>
      <c r="J273" s="14"/>
      <c r="K273" s="14"/>
      <c r="L273" s="221"/>
      <c r="M273" s="226"/>
      <c r="N273" s="227"/>
      <c r="O273" s="227"/>
      <c r="P273" s="227"/>
      <c r="Q273" s="227"/>
      <c r="R273" s="227"/>
      <c r="S273" s="227"/>
      <c r="T273" s="22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22" t="s">
        <v>184</v>
      </c>
      <c r="AU273" s="222" t="s">
        <v>150</v>
      </c>
      <c r="AV273" s="14" t="s">
        <v>90</v>
      </c>
      <c r="AW273" s="14" t="s">
        <v>36</v>
      </c>
      <c r="AX273" s="14" t="s">
        <v>88</v>
      </c>
      <c r="AY273" s="222" t="s">
        <v>134</v>
      </c>
    </row>
    <row r="274" s="2" customFormat="1" ht="21.75" customHeight="1">
      <c r="A274" s="36"/>
      <c r="B274" s="186"/>
      <c r="C274" s="187" t="s">
        <v>414</v>
      </c>
      <c r="D274" s="187" t="s">
        <v>137</v>
      </c>
      <c r="E274" s="188" t="s">
        <v>415</v>
      </c>
      <c r="F274" s="189" t="s">
        <v>416</v>
      </c>
      <c r="G274" s="190" t="s">
        <v>190</v>
      </c>
      <c r="H274" s="191">
        <v>20</v>
      </c>
      <c r="I274" s="192"/>
      <c r="J274" s="193">
        <f>ROUND(I274*H274,2)</f>
        <v>0</v>
      </c>
      <c r="K274" s="189" t="s">
        <v>1</v>
      </c>
      <c r="L274" s="37"/>
      <c r="M274" s="194" t="s">
        <v>1</v>
      </c>
      <c r="N274" s="195" t="s">
        <v>45</v>
      </c>
      <c r="O274" s="75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8" t="s">
        <v>133</v>
      </c>
      <c r="AT274" s="198" t="s">
        <v>137</v>
      </c>
      <c r="AU274" s="198" t="s">
        <v>150</v>
      </c>
      <c r="AY274" s="17" t="s">
        <v>134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7" t="s">
        <v>88</v>
      </c>
      <c r="BK274" s="199">
        <f>ROUND(I274*H274,2)</f>
        <v>0</v>
      </c>
      <c r="BL274" s="17" t="s">
        <v>133</v>
      </c>
      <c r="BM274" s="198" t="s">
        <v>417</v>
      </c>
    </row>
    <row r="275" s="14" customFormat="1">
      <c r="A275" s="14"/>
      <c r="B275" s="221"/>
      <c r="C275" s="14"/>
      <c r="D275" s="200" t="s">
        <v>184</v>
      </c>
      <c r="E275" s="222" t="s">
        <v>1</v>
      </c>
      <c r="F275" s="223" t="s">
        <v>418</v>
      </c>
      <c r="G275" s="14"/>
      <c r="H275" s="224">
        <v>20</v>
      </c>
      <c r="I275" s="225"/>
      <c r="J275" s="14"/>
      <c r="K275" s="14"/>
      <c r="L275" s="221"/>
      <c r="M275" s="226"/>
      <c r="N275" s="227"/>
      <c r="O275" s="227"/>
      <c r="P275" s="227"/>
      <c r="Q275" s="227"/>
      <c r="R275" s="227"/>
      <c r="S275" s="227"/>
      <c r="T275" s="22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22" t="s">
        <v>184</v>
      </c>
      <c r="AU275" s="222" t="s">
        <v>150</v>
      </c>
      <c r="AV275" s="14" t="s">
        <v>90</v>
      </c>
      <c r="AW275" s="14" t="s">
        <v>36</v>
      </c>
      <c r="AX275" s="14" t="s">
        <v>88</v>
      </c>
      <c r="AY275" s="222" t="s">
        <v>134</v>
      </c>
    </row>
    <row r="276" s="2" customFormat="1" ht="16.5" customHeight="1">
      <c r="A276" s="36"/>
      <c r="B276" s="186"/>
      <c r="C276" s="187" t="s">
        <v>419</v>
      </c>
      <c r="D276" s="187" t="s">
        <v>137</v>
      </c>
      <c r="E276" s="188" t="s">
        <v>420</v>
      </c>
      <c r="F276" s="189" t="s">
        <v>240</v>
      </c>
      <c r="G276" s="190" t="s">
        <v>140</v>
      </c>
      <c r="H276" s="191">
        <v>5</v>
      </c>
      <c r="I276" s="192"/>
      <c r="J276" s="193">
        <f>ROUND(I276*H276,2)</f>
        <v>0</v>
      </c>
      <c r="K276" s="189" t="s">
        <v>1</v>
      </c>
      <c r="L276" s="37"/>
      <c r="M276" s="194" t="s">
        <v>1</v>
      </c>
      <c r="N276" s="195" t="s">
        <v>45</v>
      </c>
      <c r="O276" s="75"/>
      <c r="P276" s="196">
        <f>O276*H276</f>
        <v>0</v>
      </c>
      <c r="Q276" s="196">
        <v>0</v>
      </c>
      <c r="R276" s="196">
        <f>Q276*H276</f>
        <v>0</v>
      </c>
      <c r="S276" s="196">
        <v>0</v>
      </c>
      <c r="T276" s="197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8" t="s">
        <v>133</v>
      </c>
      <c r="AT276" s="198" t="s">
        <v>137</v>
      </c>
      <c r="AU276" s="198" t="s">
        <v>150</v>
      </c>
      <c r="AY276" s="17" t="s">
        <v>134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7" t="s">
        <v>88</v>
      </c>
      <c r="BK276" s="199">
        <f>ROUND(I276*H276,2)</f>
        <v>0</v>
      </c>
      <c r="BL276" s="17" t="s">
        <v>133</v>
      </c>
      <c r="BM276" s="198" t="s">
        <v>421</v>
      </c>
    </row>
    <row r="277" s="14" customFormat="1">
      <c r="A277" s="14"/>
      <c r="B277" s="221"/>
      <c r="C277" s="14"/>
      <c r="D277" s="200" t="s">
        <v>184</v>
      </c>
      <c r="E277" s="222" t="s">
        <v>1</v>
      </c>
      <c r="F277" s="223" t="s">
        <v>422</v>
      </c>
      <c r="G277" s="14"/>
      <c r="H277" s="224">
        <v>5</v>
      </c>
      <c r="I277" s="225"/>
      <c r="J277" s="14"/>
      <c r="K277" s="14"/>
      <c r="L277" s="221"/>
      <c r="M277" s="229"/>
      <c r="N277" s="230"/>
      <c r="O277" s="230"/>
      <c r="P277" s="230"/>
      <c r="Q277" s="230"/>
      <c r="R277" s="230"/>
      <c r="S277" s="230"/>
      <c r="T277" s="23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22" t="s">
        <v>184</v>
      </c>
      <c r="AU277" s="222" t="s">
        <v>150</v>
      </c>
      <c r="AV277" s="14" t="s">
        <v>90</v>
      </c>
      <c r="AW277" s="14" t="s">
        <v>36</v>
      </c>
      <c r="AX277" s="14" t="s">
        <v>88</v>
      </c>
      <c r="AY277" s="222" t="s">
        <v>134</v>
      </c>
    </row>
    <row r="278" s="2" customFormat="1" ht="6.96" customHeight="1">
      <c r="A278" s="36"/>
      <c r="B278" s="58"/>
      <c r="C278" s="59"/>
      <c r="D278" s="59"/>
      <c r="E278" s="59"/>
      <c r="F278" s="59"/>
      <c r="G278" s="59"/>
      <c r="H278" s="59"/>
      <c r="I278" s="146"/>
      <c r="J278" s="59"/>
      <c r="K278" s="59"/>
      <c r="L278" s="37"/>
      <c r="M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</row>
  </sheetData>
  <autoFilter ref="C129:K27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90</v>
      </c>
    </row>
    <row r="4" hidden="1" s="1" customFormat="1" ht="24.96" customHeight="1">
      <c r="B4" s="20"/>
      <c r="D4" s="21" t="s">
        <v>97</v>
      </c>
      <c r="I4" s="118"/>
      <c r="L4" s="20"/>
      <c r="M4" s="120" t="s">
        <v>10</v>
      </c>
      <c r="AT4" s="17" t="s">
        <v>3</v>
      </c>
    </row>
    <row r="5" hidden="1" s="1" customFormat="1" ht="6.96" customHeight="1">
      <c r="B5" s="20"/>
      <c r="I5" s="118"/>
      <c r="L5" s="20"/>
    </row>
    <row r="6" hidden="1" s="1" customFormat="1" ht="12" customHeight="1">
      <c r="B6" s="20"/>
      <c r="D6" s="30" t="s">
        <v>16</v>
      </c>
      <c r="I6" s="118"/>
      <c r="L6" s="20"/>
    </row>
    <row r="7" hidden="1" s="1" customFormat="1" ht="16.5" customHeight="1">
      <c r="B7" s="20"/>
      <c r="E7" s="121" t="str">
        <f>'Rekapitulace stavby'!K6</f>
        <v>VD Štěchovice - oprava stavítek a vystrojení šachet obtoků PK</v>
      </c>
      <c r="F7" s="30"/>
      <c r="G7" s="30"/>
      <c r="H7" s="30"/>
      <c r="I7" s="118"/>
      <c r="L7" s="20"/>
    </row>
    <row r="8" hidden="1" s="2" customFormat="1" ht="12" customHeight="1">
      <c r="A8" s="36"/>
      <c r="B8" s="37"/>
      <c r="C8" s="36"/>
      <c r="D8" s="30" t="s">
        <v>98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37"/>
      <c r="C9" s="36"/>
      <c r="D9" s="36"/>
      <c r="E9" s="65" t="s">
        <v>423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30. 9. 2019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123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123" t="s">
        <v>25</v>
      </c>
      <c r="J20" s="25" t="s">
        <v>33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37"/>
      <c r="C21" s="36"/>
      <c r="D21" s="36"/>
      <c r="E21" s="25" t="s">
        <v>34</v>
      </c>
      <c r="F21" s="36"/>
      <c r="G21" s="36"/>
      <c r="H21" s="36"/>
      <c r="I21" s="123" t="s">
        <v>28</v>
      </c>
      <c r="J21" s="25" t="s">
        <v>35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37"/>
      <c r="C23" s="36"/>
      <c r="D23" s="30" t="s">
        <v>37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28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hidden="1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37"/>
      <c r="C30" s="36"/>
      <c r="D30" s="129" t="s">
        <v>40</v>
      </c>
      <c r="E30" s="36"/>
      <c r="F30" s="36"/>
      <c r="G30" s="36"/>
      <c r="H30" s="36"/>
      <c r="I30" s="122"/>
      <c r="J30" s="94">
        <f>ROUND(J130,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37"/>
      <c r="C32" s="36"/>
      <c r="D32" s="36"/>
      <c r="E32" s="36"/>
      <c r="F32" s="41" t="s">
        <v>42</v>
      </c>
      <c r="G32" s="36"/>
      <c r="H32" s="36"/>
      <c r="I32" s="130" t="s">
        <v>41</v>
      </c>
      <c r="J32" s="41" t="s">
        <v>43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131" t="s">
        <v>44</v>
      </c>
      <c r="E33" s="30" t="s">
        <v>45</v>
      </c>
      <c r="F33" s="132">
        <f>ROUND((SUM(BE130:BE277)),  2)</f>
        <v>0</v>
      </c>
      <c r="G33" s="36"/>
      <c r="H33" s="36"/>
      <c r="I33" s="133">
        <v>0.20999999999999999</v>
      </c>
      <c r="J33" s="132">
        <f>ROUND(((SUM(BE130:BE277))*I33),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46</v>
      </c>
      <c r="F34" s="132">
        <f>ROUND((SUM(BF130:BF277)),  2)</f>
        <v>0</v>
      </c>
      <c r="G34" s="36"/>
      <c r="H34" s="36"/>
      <c r="I34" s="133">
        <v>0.14999999999999999</v>
      </c>
      <c r="J34" s="132">
        <f>ROUND(((SUM(BF130:BF277))*I34),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47</v>
      </c>
      <c r="F35" s="132">
        <f>ROUND((SUM(BG130:BG277)),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48</v>
      </c>
      <c r="F36" s="132">
        <f>ROUND((SUM(BH130:BH277)),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49</v>
      </c>
      <c r="F37" s="132">
        <f>ROUND((SUM(BI130:BI277)),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37"/>
      <c r="C39" s="134"/>
      <c r="D39" s="135" t="s">
        <v>50</v>
      </c>
      <c r="E39" s="79"/>
      <c r="F39" s="79"/>
      <c r="G39" s="136" t="s">
        <v>51</v>
      </c>
      <c r="H39" s="137" t="s">
        <v>52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1" customFormat="1" ht="14.4" customHeight="1">
      <c r="B41" s="20"/>
      <c r="I41" s="118"/>
      <c r="L41" s="20"/>
    </row>
    <row r="42" hidden="1" s="1" customFormat="1" ht="14.4" customHeight="1">
      <c r="B42" s="20"/>
      <c r="I42" s="118"/>
      <c r="L42" s="20"/>
    </row>
    <row r="43" hidden="1" s="1" customFormat="1" ht="14.4" customHeight="1">
      <c r="B43" s="20"/>
      <c r="I43" s="118"/>
      <c r="L43" s="20"/>
    </row>
    <row r="44" hidden="1" s="1" customFormat="1" ht="14.4" customHeight="1">
      <c r="B44" s="20"/>
      <c r="I44" s="118"/>
      <c r="L44" s="20"/>
    </row>
    <row r="45" hidden="1" s="1" customFormat="1" ht="14.4" customHeight="1">
      <c r="B45" s="20"/>
      <c r="I45" s="118"/>
      <c r="L45" s="20"/>
    </row>
    <row r="46" hidden="1" s="1" customFormat="1" ht="14.4" customHeight="1">
      <c r="B46" s="20"/>
      <c r="I46" s="118"/>
      <c r="L46" s="20"/>
    </row>
    <row r="47" hidden="1" s="1" customFormat="1" ht="14.4" customHeight="1">
      <c r="B47" s="20"/>
      <c r="I47" s="118"/>
      <c r="L47" s="20"/>
    </row>
    <row r="48" hidden="1" s="1" customFormat="1" ht="14.4" customHeight="1">
      <c r="B48" s="20"/>
      <c r="I48" s="118"/>
      <c r="L48" s="20"/>
    </row>
    <row r="49" hidden="1" s="1" customFormat="1" ht="14.4" customHeight="1">
      <c r="B49" s="20"/>
      <c r="I49" s="118"/>
      <c r="L49" s="20"/>
    </row>
    <row r="50" hidden="1" s="2" customFormat="1" ht="14.4" customHeight="1">
      <c r="B50" s="53"/>
      <c r="D50" s="54" t="s">
        <v>53</v>
      </c>
      <c r="E50" s="55"/>
      <c r="F50" s="55"/>
      <c r="G50" s="54" t="s">
        <v>54</v>
      </c>
      <c r="H50" s="55"/>
      <c r="I50" s="141"/>
      <c r="J50" s="55"/>
      <c r="K50" s="55"/>
      <c r="L50" s="5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6"/>
      <c r="B61" s="37"/>
      <c r="C61" s="36"/>
      <c r="D61" s="56" t="s">
        <v>55</v>
      </c>
      <c r="E61" s="39"/>
      <c r="F61" s="142" t="s">
        <v>56</v>
      </c>
      <c r="G61" s="56" t="s">
        <v>55</v>
      </c>
      <c r="H61" s="39"/>
      <c r="I61" s="143"/>
      <c r="J61" s="144" t="s">
        <v>56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6"/>
      <c r="B65" s="37"/>
      <c r="C65" s="36"/>
      <c r="D65" s="54" t="s">
        <v>57</v>
      </c>
      <c r="E65" s="57"/>
      <c r="F65" s="57"/>
      <c r="G65" s="54" t="s">
        <v>58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6"/>
      <c r="B76" s="37"/>
      <c r="C76" s="36"/>
      <c r="D76" s="56" t="s">
        <v>55</v>
      </c>
      <c r="E76" s="39"/>
      <c r="F76" s="142" t="s">
        <v>56</v>
      </c>
      <c r="G76" s="56" t="s">
        <v>55</v>
      </c>
      <c r="H76" s="39"/>
      <c r="I76" s="143"/>
      <c r="J76" s="144" t="s">
        <v>56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6"/>
      <c r="D85" s="36"/>
      <c r="E85" s="121" t="str">
        <f>E7</f>
        <v>VD Štěchovice - oprava stavítek a vystrojení šachet obtoků PK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98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6"/>
      <c r="D87" s="36"/>
      <c r="E87" s="65" t="str">
        <f>E9</f>
        <v>SO 02 - Stavítko pravé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30. 9. 2019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25.65" customHeight="1">
      <c r="A91" s="36"/>
      <c r="B91" s="37"/>
      <c r="C91" s="30" t="s">
        <v>24</v>
      </c>
      <c r="D91" s="36"/>
      <c r="E91" s="36"/>
      <c r="F91" s="25" t="str">
        <f>E15</f>
        <v>Povodí Vltavy, státní podnik</v>
      </c>
      <c r="G91" s="36"/>
      <c r="H91" s="36"/>
      <c r="I91" s="123" t="s">
        <v>32</v>
      </c>
      <c r="J91" s="34" t="str">
        <f>E21</f>
        <v>Sweco Hydroprojekt a.s.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123" t="s">
        <v>37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48" t="s">
        <v>101</v>
      </c>
      <c r="D94" s="134"/>
      <c r="E94" s="134"/>
      <c r="F94" s="134"/>
      <c r="G94" s="134"/>
      <c r="H94" s="134"/>
      <c r="I94" s="149"/>
      <c r="J94" s="150" t="s">
        <v>102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51" t="s">
        <v>103</v>
      </c>
      <c r="D96" s="36"/>
      <c r="E96" s="36"/>
      <c r="F96" s="36"/>
      <c r="G96" s="36"/>
      <c r="H96" s="36"/>
      <c r="I96" s="122"/>
      <c r="J96" s="94">
        <f>J130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104</v>
      </c>
    </row>
    <row r="97" hidden="1" s="9" customFormat="1" ht="24.96" customHeight="1">
      <c r="A97" s="9"/>
      <c r="B97" s="152"/>
      <c r="C97" s="9"/>
      <c r="D97" s="153" t="s">
        <v>105</v>
      </c>
      <c r="E97" s="154"/>
      <c r="F97" s="154"/>
      <c r="G97" s="154"/>
      <c r="H97" s="154"/>
      <c r="I97" s="155"/>
      <c r="J97" s="156">
        <f>J131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57"/>
      <c r="C98" s="10"/>
      <c r="D98" s="158" t="s">
        <v>106</v>
      </c>
      <c r="E98" s="159"/>
      <c r="F98" s="159"/>
      <c r="G98" s="159"/>
      <c r="H98" s="159"/>
      <c r="I98" s="160"/>
      <c r="J98" s="161">
        <f>J132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57"/>
      <c r="C99" s="10"/>
      <c r="D99" s="158" t="s">
        <v>107</v>
      </c>
      <c r="E99" s="159"/>
      <c r="F99" s="159"/>
      <c r="G99" s="159"/>
      <c r="H99" s="159"/>
      <c r="I99" s="160"/>
      <c r="J99" s="161">
        <f>J134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57"/>
      <c r="C100" s="10"/>
      <c r="D100" s="158" t="s">
        <v>108</v>
      </c>
      <c r="E100" s="159"/>
      <c r="F100" s="159"/>
      <c r="G100" s="159"/>
      <c r="H100" s="159"/>
      <c r="I100" s="160"/>
      <c r="J100" s="161">
        <f>J166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57"/>
      <c r="C101" s="10"/>
      <c r="D101" s="158" t="s">
        <v>109</v>
      </c>
      <c r="E101" s="159"/>
      <c r="F101" s="159"/>
      <c r="G101" s="159"/>
      <c r="H101" s="159"/>
      <c r="I101" s="160"/>
      <c r="J101" s="161">
        <f>J167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57"/>
      <c r="C102" s="10"/>
      <c r="D102" s="158" t="s">
        <v>110</v>
      </c>
      <c r="E102" s="159"/>
      <c r="F102" s="159"/>
      <c r="G102" s="159"/>
      <c r="H102" s="159"/>
      <c r="I102" s="160"/>
      <c r="J102" s="161">
        <f>J179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4.88" customHeight="1">
      <c r="A103" s="10"/>
      <c r="B103" s="157"/>
      <c r="C103" s="10"/>
      <c r="D103" s="158" t="s">
        <v>111</v>
      </c>
      <c r="E103" s="159"/>
      <c r="F103" s="159"/>
      <c r="G103" s="159"/>
      <c r="H103" s="159"/>
      <c r="I103" s="160"/>
      <c r="J103" s="161">
        <f>J186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4.88" customHeight="1">
      <c r="A104" s="10"/>
      <c r="B104" s="157"/>
      <c r="C104" s="10"/>
      <c r="D104" s="158" t="s">
        <v>112</v>
      </c>
      <c r="E104" s="159"/>
      <c r="F104" s="159"/>
      <c r="G104" s="159"/>
      <c r="H104" s="159"/>
      <c r="I104" s="160"/>
      <c r="J104" s="161">
        <f>J202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4.88" customHeight="1">
      <c r="A105" s="10"/>
      <c r="B105" s="157"/>
      <c r="C105" s="10"/>
      <c r="D105" s="158" t="s">
        <v>113</v>
      </c>
      <c r="E105" s="159"/>
      <c r="F105" s="159"/>
      <c r="G105" s="159"/>
      <c r="H105" s="159"/>
      <c r="I105" s="160"/>
      <c r="J105" s="161">
        <f>J218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4.88" customHeight="1">
      <c r="A106" s="10"/>
      <c r="B106" s="157"/>
      <c r="C106" s="10"/>
      <c r="D106" s="158" t="s">
        <v>114</v>
      </c>
      <c r="E106" s="159"/>
      <c r="F106" s="159"/>
      <c r="G106" s="159"/>
      <c r="H106" s="159"/>
      <c r="I106" s="160"/>
      <c r="J106" s="161">
        <f>J228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4.88" customHeight="1">
      <c r="A107" s="10"/>
      <c r="B107" s="157"/>
      <c r="C107" s="10"/>
      <c r="D107" s="158" t="s">
        <v>115</v>
      </c>
      <c r="E107" s="159"/>
      <c r="F107" s="159"/>
      <c r="G107" s="159"/>
      <c r="H107" s="159"/>
      <c r="I107" s="160"/>
      <c r="J107" s="161">
        <f>J235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4.88" customHeight="1">
      <c r="A108" s="10"/>
      <c r="B108" s="157"/>
      <c r="C108" s="10"/>
      <c r="D108" s="158" t="s">
        <v>116</v>
      </c>
      <c r="E108" s="159"/>
      <c r="F108" s="159"/>
      <c r="G108" s="159"/>
      <c r="H108" s="159"/>
      <c r="I108" s="160"/>
      <c r="J108" s="161">
        <f>J251</f>
        <v>0</v>
      </c>
      <c r="K108" s="10"/>
      <c r="L108" s="15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4.88" customHeight="1">
      <c r="A109" s="10"/>
      <c r="B109" s="157"/>
      <c r="C109" s="10"/>
      <c r="D109" s="158" t="s">
        <v>117</v>
      </c>
      <c r="E109" s="159"/>
      <c r="F109" s="159"/>
      <c r="G109" s="159"/>
      <c r="H109" s="159"/>
      <c r="I109" s="160"/>
      <c r="J109" s="161">
        <f>J264</f>
        <v>0</v>
      </c>
      <c r="K109" s="10"/>
      <c r="L109" s="15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4.88" customHeight="1">
      <c r="A110" s="10"/>
      <c r="B110" s="157"/>
      <c r="C110" s="10"/>
      <c r="D110" s="158" t="s">
        <v>118</v>
      </c>
      <c r="E110" s="159"/>
      <c r="F110" s="159"/>
      <c r="G110" s="159"/>
      <c r="H110" s="159"/>
      <c r="I110" s="160"/>
      <c r="J110" s="161">
        <f>J269</f>
        <v>0</v>
      </c>
      <c r="K110" s="10"/>
      <c r="L110" s="15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2" customFormat="1" ht="21.84" customHeight="1">
      <c r="A111" s="36"/>
      <c r="B111" s="37"/>
      <c r="C111" s="36"/>
      <c r="D111" s="36"/>
      <c r="E111" s="36"/>
      <c r="F111" s="36"/>
      <c r="G111" s="36"/>
      <c r="H111" s="36"/>
      <c r="I111" s="122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hidden="1" s="2" customFormat="1" ht="6.96" customHeight="1">
      <c r="A112" s="36"/>
      <c r="B112" s="58"/>
      <c r="C112" s="59"/>
      <c r="D112" s="59"/>
      <c r="E112" s="59"/>
      <c r="F112" s="59"/>
      <c r="G112" s="59"/>
      <c r="H112" s="59"/>
      <c r="I112" s="146"/>
      <c r="J112" s="59"/>
      <c r="K112" s="59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hidden="1"/>
    <row r="114" hidden="1"/>
    <row r="115" hidden="1"/>
    <row r="116" s="2" customFormat="1" ht="6.96" customHeight="1">
      <c r="A116" s="36"/>
      <c r="B116" s="60"/>
      <c r="C116" s="61"/>
      <c r="D116" s="61"/>
      <c r="E116" s="61"/>
      <c r="F116" s="61"/>
      <c r="G116" s="61"/>
      <c r="H116" s="61"/>
      <c r="I116" s="147"/>
      <c r="J116" s="61"/>
      <c r="K116" s="61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119</v>
      </c>
      <c r="D117" s="36"/>
      <c r="E117" s="36"/>
      <c r="F117" s="36"/>
      <c r="G117" s="36"/>
      <c r="H117" s="36"/>
      <c r="I117" s="122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122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6"/>
      <c r="E119" s="36"/>
      <c r="F119" s="36"/>
      <c r="G119" s="36"/>
      <c r="H119" s="36"/>
      <c r="I119" s="122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6"/>
      <c r="D120" s="36"/>
      <c r="E120" s="121" t="str">
        <f>E7</f>
        <v>VD Štěchovice - oprava stavítek a vystrojení šachet obtoků PK</v>
      </c>
      <c r="F120" s="30"/>
      <c r="G120" s="30"/>
      <c r="H120" s="30"/>
      <c r="I120" s="122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98</v>
      </c>
      <c r="D121" s="36"/>
      <c r="E121" s="36"/>
      <c r="F121" s="36"/>
      <c r="G121" s="36"/>
      <c r="H121" s="36"/>
      <c r="I121" s="122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6"/>
      <c r="D122" s="36"/>
      <c r="E122" s="65" t="str">
        <f>E9</f>
        <v>SO 02 - Stavítko pravé</v>
      </c>
      <c r="F122" s="36"/>
      <c r="G122" s="36"/>
      <c r="H122" s="36"/>
      <c r="I122" s="122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122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F12</f>
        <v xml:space="preserve"> </v>
      </c>
      <c r="G124" s="36"/>
      <c r="H124" s="36"/>
      <c r="I124" s="123" t="s">
        <v>22</v>
      </c>
      <c r="J124" s="67" t="str">
        <f>IF(J12="","",J12)</f>
        <v>30. 9. 2019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122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25.65" customHeight="1">
      <c r="A126" s="36"/>
      <c r="B126" s="37"/>
      <c r="C126" s="30" t="s">
        <v>24</v>
      </c>
      <c r="D126" s="36"/>
      <c r="E126" s="36"/>
      <c r="F126" s="25" t="str">
        <f>E15</f>
        <v>Povodí Vltavy, státní podnik</v>
      </c>
      <c r="G126" s="36"/>
      <c r="H126" s="36"/>
      <c r="I126" s="123" t="s">
        <v>32</v>
      </c>
      <c r="J126" s="34" t="str">
        <f>E21</f>
        <v>Sweco Hydroprojekt a.s.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30</v>
      </c>
      <c r="D127" s="36"/>
      <c r="E127" s="36"/>
      <c r="F127" s="25" t="str">
        <f>IF(E18="","",E18)</f>
        <v>Vyplň údaj</v>
      </c>
      <c r="G127" s="36"/>
      <c r="H127" s="36"/>
      <c r="I127" s="123" t="s">
        <v>37</v>
      </c>
      <c r="J127" s="34" t="str">
        <f>E24</f>
        <v xml:space="preserve"> 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122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62"/>
      <c r="B129" s="163"/>
      <c r="C129" s="164" t="s">
        <v>120</v>
      </c>
      <c r="D129" s="165" t="s">
        <v>65</v>
      </c>
      <c r="E129" s="165" t="s">
        <v>61</v>
      </c>
      <c r="F129" s="165" t="s">
        <v>62</v>
      </c>
      <c r="G129" s="165" t="s">
        <v>121</v>
      </c>
      <c r="H129" s="165" t="s">
        <v>122</v>
      </c>
      <c r="I129" s="166" t="s">
        <v>123</v>
      </c>
      <c r="J129" s="165" t="s">
        <v>102</v>
      </c>
      <c r="K129" s="167" t="s">
        <v>124</v>
      </c>
      <c r="L129" s="168"/>
      <c r="M129" s="84" t="s">
        <v>1</v>
      </c>
      <c r="N129" s="85" t="s">
        <v>44</v>
      </c>
      <c r="O129" s="85" t="s">
        <v>125</v>
      </c>
      <c r="P129" s="85" t="s">
        <v>126</v>
      </c>
      <c r="Q129" s="85" t="s">
        <v>127</v>
      </c>
      <c r="R129" s="85" t="s">
        <v>128</v>
      </c>
      <c r="S129" s="85" t="s">
        <v>129</v>
      </c>
      <c r="T129" s="86" t="s">
        <v>130</v>
      </c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</row>
    <row r="130" s="2" customFormat="1" ht="22.8" customHeight="1">
      <c r="A130" s="36"/>
      <c r="B130" s="37"/>
      <c r="C130" s="91" t="s">
        <v>131</v>
      </c>
      <c r="D130" s="36"/>
      <c r="E130" s="36"/>
      <c r="F130" s="36"/>
      <c r="G130" s="36"/>
      <c r="H130" s="36"/>
      <c r="I130" s="122"/>
      <c r="J130" s="169">
        <f>BK130</f>
        <v>0</v>
      </c>
      <c r="K130" s="36"/>
      <c r="L130" s="37"/>
      <c r="M130" s="87"/>
      <c r="N130" s="71"/>
      <c r="O130" s="88"/>
      <c r="P130" s="170">
        <f>P131</f>
        <v>0</v>
      </c>
      <c r="Q130" s="88"/>
      <c r="R130" s="170">
        <f>R131</f>
        <v>0</v>
      </c>
      <c r="S130" s="88"/>
      <c r="T130" s="171">
        <f>T131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79</v>
      </c>
      <c r="AU130" s="17" t="s">
        <v>104</v>
      </c>
      <c r="BK130" s="172">
        <f>BK131</f>
        <v>0</v>
      </c>
    </row>
    <row r="131" s="12" customFormat="1" ht="25.92" customHeight="1">
      <c r="A131" s="12"/>
      <c r="B131" s="173"/>
      <c r="C131" s="12"/>
      <c r="D131" s="174" t="s">
        <v>79</v>
      </c>
      <c r="E131" s="175" t="s">
        <v>132</v>
      </c>
      <c r="F131" s="175" t="s">
        <v>17</v>
      </c>
      <c r="G131" s="12"/>
      <c r="H131" s="12"/>
      <c r="I131" s="176"/>
      <c r="J131" s="177">
        <f>BK131</f>
        <v>0</v>
      </c>
      <c r="K131" s="12"/>
      <c r="L131" s="173"/>
      <c r="M131" s="178"/>
      <c r="N131" s="179"/>
      <c r="O131" s="179"/>
      <c r="P131" s="180">
        <f>P132+P134+P166</f>
        <v>0</v>
      </c>
      <c r="Q131" s="179"/>
      <c r="R131" s="180">
        <f>R132+R134+R166</f>
        <v>0</v>
      </c>
      <c r="S131" s="179"/>
      <c r="T131" s="181">
        <f>T132+T134+T166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4" t="s">
        <v>133</v>
      </c>
      <c r="AT131" s="182" t="s">
        <v>79</v>
      </c>
      <c r="AU131" s="182" t="s">
        <v>80</v>
      </c>
      <c r="AY131" s="174" t="s">
        <v>134</v>
      </c>
      <c r="BK131" s="183">
        <f>BK132+BK134+BK166</f>
        <v>0</v>
      </c>
    </row>
    <row r="132" s="12" customFormat="1" ht="22.8" customHeight="1">
      <c r="A132" s="12"/>
      <c r="B132" s="173"/>
      <c r="C132" s="12"/>
      <c r="D132" s="174" t="s">
        <v>79</v>
      </c>
      <c r="E132" s="184" t="s">
        <v>135</v>
      </c>
      <c r="F132" s="184" t="s">
        <v>136</v>
      </c>
      <c r="G132" s="12"/>
      <c r="H132" s="12"/>
      <c r="I132" s="176"/>
      <c r="J132" s="185">
        <f>BK132</f>
        <v>0</v>
      </c>
      <c r="K132" s="12"/>
      <c r="L132" s="173"/>
      <c r="M132" s="178"/>
      <c r="N132" s="179"/>
      <c r="O132" s="179"/>
      <c r="P132" s="180">
        <f>P133</f>
        <v>0</v>
      </c>
      <c r="Q132" s="179"/>
      <c r="R132" s="180">
        <f>R133</f>
        <v>0</v>
      </c>
      <c r="S132" s="179"/>
      <c r="T132" s="181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4" t="s">
        <v>133</v>
      </c>
      <c r="AT132" s="182" t="s">
        <v>79</v>
      </c>
      <c r="AU132" s="182" t="s">
        <v>88</v>
      </c>
      <c r="AY132" s="174" t="s">
        <v>134</v>
      </c>
      <c r="BK132" s="183">
        <f>BK133</f>
        <v>0</v>
      </c>
    </row>
    <row r="133" s="2" customFormat="1" ht="16.5" customHeight="1">
      <c r="A133" s="36"/>
      <c r="B133" s="186"/>
      <c r="C133" s="187" t="s">
        <v>88</v>
      </c>
      <c r="D133" s="187" t="s">
        <v>137</v>
      </c>
      <c r="E133" s="188" t="s">
        <v>138</v>
      </c>
      <c r="F133" s="189" t="s">
        <v>139</v>
      </c>
      <c r="G133" s="190" t="s">
        <v>140</v>
      </c>
      <c r="H133" s="191">
        <v>9700</v>
      </c>
      <c r="I133" s="192"/>
      <c r="J133" s="193">
        <f>ROUND(I133*H133,2)</f>
        <v>0</v>
      </c>
      <c r="K133" s="189" t="s">
        <v>1</v>
      </c>
      <c r="L133" s="37"/>
      <c r="M133" s="194" t="s">
        <v>1</v>
      </c>
      <c r="N133" s="195" t="s">
        <v>45</v>
      </c>
      <c r="O133" s="75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8" t="s">
        <v>133</v>
      </c>
      <c r="AT133" s="198" t="s">
        <v>137</v>
      </c>
      <c r="AU133" s="198" t="s">
        <v>90</v>
      </c>
      <c r="AY133" s="17" t="s">
        <v>134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7" t="s">
        <v>88</v>
      </c>
      <c r="BK133" s="199">
        <f>ROUND(I133*H133,2)</f>
        <v>0</v>
      </c>
      <c r="BL133" s="17" t="s">
        <v>133</v>
      </c>
      <c r="BM133" s="198" t="s">
        <v>141</v>
      </c>
    </row>
    <row r="134" s="12" customFormat="1" ht="22.8" customHeight="1">
      <c r="A134" s="12"/>
      <c r="B134" s="173"/>
      <c r="C134" s="12"/>
      <c r="D134" s="174" t="s">
        <v>79</v>
      </c>
      <c r="E134" s="184" t="s">
        <v>142</v>
      </c>
      <c r="F134" s="184" t="s">
        <v>143</v>
      </c>
      <c r="G134" s="12"/>
      <c r="H134" s="12"/>
      <c r="I134" s="176"/>
      <c r="J134" s="185">
        <f>BK134</f>
        <v>0</v>
      </c>
      <c r="K134" s="12"/>
      <c r="L134" s="173"/>
      <c r="M134" s="178"/>
      <c r="N134" s="179"/>
      <c r="O134" s="179"/>
      <c r="P134" s="180">
        <f>SUM(P135:P165)</f>
        <v>0</v>
      </c>
      <c r="Q134" s="179"/>
      <c r="R134" s="180">
        <f>SUM(R135:R165)</f>
        <v>0</v>
      </c>
      <c r="S134" s="179"/>
      <c r="T134" s="181">
        <f>SUM(T135:T165)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4" t="s">
        <v>133</v>
      </c>
      <c r="AT134" s="182" t="s">
        <v>79</v>
      </c>
      <c r="AU134" s="182" t="s">
        <v>88</v>
      </c>
      <c r="AY134" s="174" t="s">
        <v>134</v>
      </c>
      <c r="BK134" s="183">
        <f>SUM(BK135:BK165)</f>
        <v>0</v>
      </c>
    </row>
    <row r="135" s="2" customFormat="1" ht="16.5" customHeight="1">
      <c r="A135" s="36"/>
      <c r="B135" s="186"/>
      <c r="C135" s="187" t="s">
        <v>90</v>
      </c>
      <c r="D135" s="187" t="s">
        <v>137</v>
      </c>
      <c r="E135" s="188" t="s">
        <v>144</v>
      </c>
      <c r="F135" s="189" t="s">
        <v>145</v>
      </c>
      <c r="G135" s="190" t="s">
        <v>146</v>
      </c>
      <c r="H135" s="191">
        <v>1</v>
      </c>
      <c r="I135" s="192"/>
      <c r="J135" s="193">
        <f>ROUND(I135*H135,2)</f>
        <v>0</v>
      </c>
      <c r="K135" s="189" t="s">
        <v>1</v>
      </c>
      <c r="L135" s="37"/>
      <c r="M135" s="194" t="s">
        <v>1</v>
      </c>
      <c r="N135" s="195" t="s">
        <v>45</v>
      </c>
      <c r="O135" s="75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8" t="s">
        <v>133</v>
      </c>
      <c r="AT135" s="198" t="s">
        <v>137</v>
      </c>
      <c r="AU135" s="198" t="s">
        <v>90</v>
      </c>
      <c r="AY135" s="17" t="s">
        <v>134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88</v>
      </c>
      <c r="BK135" s="199">
        <f>ROUND(I135*H135,2)</f>
        <v>0</v>
      </c>
      <c r="BL135" s="17" t="s">
        <v>133</v>
      </c>
      <c r="BM135" s="198" t="s">
        <v>147</v>
      </c>
    </row>
    <row r="136" s="2" customFormat="1">
      <c r="A136" s="36"/>
      <c r="B136" s="37"/>
      <c r="C136" s="36"/>
      <c r="D136" s="200" t="s">
        <v>148</v>
      </c>
      <c r="E136" s="36"/>
      <c r="F136" s="201" t="s">
        <v>149</v>
      </c>
      <c r="G136" s="36"/>
      <c r="H136" s="36"/>
      <c r="I136" s="122"/>
      <c r="J136" s="36"/>
      <c r="K136" s="36"/>
      <c r="L136" s="37"/>
      <c r="M136" s="202"/>
      <c r="N136" s="203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148</v>
      </c>
      <c r="AU136" s="17" t="s">
        <v>90</v>
      </c>
    </row>
    <row r="137" s="2" customFormat="1" ht="16.5" customHeight="1">
      <c r="A137" s="36"/>
      <c r="B137" s="186"/>
      <c r="C137" s="204" t="s">
        <v>150</v>
      </c>
      <c r="D137" s="204" t="s">
        <v>151</v>
      </c>
      <c r="E137" s="205" t="s">
        <v>152</v>
      </c>
      <c r="F137" s="206" t="s">
        <v>153</v>
      </c>
      <c r="G137" s="207" t="s">
        <v>146</v>
      </c>
      <c r="H137" s="208">
        <v>1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45</v>
      </c>
      <c r="O137" s="75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8" t="s">
        <v>154</v>
      </c>
      <c r="AT137" s="198" t="s">
        <v>151</v>
      </c>
      <c r="AU137" s="198" t="s">
        <v>90</v>
      </c>
      <c r="AY137" s="17" t="s">
        <v>134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88</v>
      </c>
      <c r="BK137" s="199">
        <f>ROUND(I137*H137,2)</f>
        <v>0</v>
      </c>
      <c r="BL137" s="17" t="s">
        <v>133</v>
      </c>
      <c r="BM137" s="198" t="s">
        <v>155</v>
      </c>
    </row>
    <row r="138" s="2" customFormat="1">
      <c r="A138" s="36"/>
      <c r="B138" s="37"/>
      <c r="C138" s="36"/>
      <c r="D138" s="200" t="s">
        <v>148</v>
      </c>
      <c r="E138" s="36"/>
      <c r="F138" s="201" t="s">
        <v>156</v>
      </c>
      <c r="G138" s="36"/>
      <c r="H138" s="36"/>
      <c r="I138" s="122"/>
      <c r="J138" s="36"/>
      <c r="K138" s="36"/>
      <c r="L138" s="37"/>
      <c r="M138" s="202"/>
      <c r="N138" s="20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148</v>
      </c>
      <c r="AU138" s="17" t="s">
        <v>90</v>
      </c>
    </row>
    <row r="139" s="2" customFormat="1" ht="16.5" customHeight="1">
      <c r="A139" s="36"/>
      <c r="B139" s="186"/>
      <c r="C139" s="204" t="s">
        <v>133</v>
      </c>
      <c r="D139" s="204" t="s">
        <v>151</v>
      </c>
      <c r="E139" s="205" t="s">
        <v>157</v>
      </c>
      <c r="F139" s="206" t="s">
        <v>158</v>
      </c>
      <c r="G139" s="207" t="s">
        <v>146</v>
      </c>
      <c r="H139" s="208">
        <v>1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45</v>
      </c>
      <c r="O139" s="75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8" t="s">
        <v>154</v>
      </c>
      <c r="AT139" s="198" t="s">
        <v>151</v>
      </c>
      <c r="AU139" s="198" t="s">
        <v>90</v>
      </c>
      <c r="AY139" s="17" t="s">
        <v>134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7" t="s">
        <v>88</v>
      </c>
      <c r="BK139" s="199">
        <f>ROUND(I139*H139,2)</f>
        <v>0</v>
      </c>
      <c r="BL139" s="17" t="s">
        <v>133</v>
      </c>
      <c r="BM139" s="198" t="s">
        <v>159</v>
      </c>
    </row>
    <row r="140" s="2" customFormat="1">
      <c r="A140" s="36"/>
      <c r="B140" s="37"/>
      <c r="C140" s="36"/>
      <c r="D140" s="200" t="s">
        <v>148</v>
      </c>
      <c r="E140" s="36"/>
      <c r="F140" s="201" t="s">
        <v>160</v>
      </c>
      <c r="G140" s="36"/>
      <c r="H140" s="36"/>
      <c r="I140" s="122"/>
      <c r="J140" s="36"/>
      <c r="K140" s="36"/>
      <c r="L140" s="37"/>
      <c r="M140" s="202"/>
      <c r="N140" s="203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148</v>
      </c>
      <c r="AU140" s="17" t="s">
        <v>90</v>
      </c>
    </row>
    <row r="141" s="2" customFormat="1" ht="16.5" customHeight="1">
      <c r="A141" s="36"/>
      <c r="B141" s="186"/>
      <c r="C141" s="204" t="s">
        <v>161</v>
      </c>
      <c r="D141" s="204" t="s">
        <v>151</v>
      </c>
      <c r="E141" s="205" t="s">
        <v>162</v>
      </c>
      <c r="F141" s="206" t="s">
        <v>163</v>
      </c>
      <c r="G141" s="207" t="s">
        <v>164</v>
      </c>
      <c r="H141" s="208">
        <v>4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45</v>
      </c>
      <c r="O141" s="75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8" t="s">
        <v>154</v>
      </c>
      <c r="AT141" s="198" t="s">
        <v>151</v>
      </c>
      <c r="AU141" s="198" t="s">
        <v>90</v>
      </c>
      <c r="AY141" s="17" t="s">
        <v>134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88</v>
      </c>
      <c r="BK141" s="199">
        <f>ROUND(I141*H141,2)</f>
        <v>0</v>
      </c>
      <c r="BL141" s="17" t="s">
        <v>133</v>
      </c>
      <c r="BM141" s="198" t="s">
        <v>165</v>
      </c>
    </row>
    <row r="142" s="2" customFormat="1">
      <c r="A142" s="36"/>
      <c r="B142" s="37"/>
      <c r="C142" s="36"/>
      <c r="D142" s="200" t="s">
        <v>148</v>
      </c>
      <c r="E142" s="36"/>
      <c r="F142" s="201" t="s">
        <v>166</v>
      </c>
      <c r="G142" s="36"/>
      <c r="H142" s="36"/>
      <c r="I142" s="122"/>
      <c r="J142" s="36"/>
      <c r="K142" s="36"/>
      <c r="L142" s="37"/>
      <c r="M142" s="202"/>
      <c r="N142" s="20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148</v>
      </c>
      <c r="AU142" s="17" t="s">
        <v>90</v>
      </c>
    </row>
    <row r="143" s="2" customFormat="1" ht="16.5" customHeight="1">
      <c r="A143" s="36"/>
      <c r="B143" s="186"/>
      <c r="C143" s="187" t="s">
        <v>167</v>
      </c>
      <c r="D143" s="187" t="s">
        <v>137</v>
      </c>
      <c r="E143" s="188" t="s">
        <v>168</v>
      </c>
      <c r="F143" s="189" t="s">
        <v>169</v>
      </c>
      <c r="G143" s="190" t="s">
        <v>146</v>
      </c>
      <c r="H143" s="191">
        <v>1</v>
      </c>
      <c r="I143" s="192"/>
      <c r="J143" s="193">
        <f>ROUND(I143*H143,2)</f>
        <v>0</v>
      </c>
      <c r="K143" s="189" t="s">
        <v>1</v>
      </c>
      <c r="L143" s="37"/>
      <c r="M143" s="194" t="s">
        <v>1</v>
      </c>
      <c r="N143" s="195" t="s">
        <v>45</v>
      </c>
      <c r="O143" s="75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8" t="s">
        <v>133</v>
      </c>
      <c r="AT143" s="198" t="s">
        <v>137</v>
      </c>
      <c r="AU143" s="198" t="s">
        <v>90</v>
      </c>
      <c r="AY143" s="17" t="s">
        <v>134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7" t="s">
        <v>88</v>
      </c>
      <c r="BK143" s="199">
        <f>ROUND(I143*H143,2)</f>
        <v>0</v>
      </c>
      <c r="BL143" s="17" t="s">
        <v>133</v>
      </c>
      <c r="BM143" s="198" t="s">
        <v>170</v>
      </c>
    </row>
    <row r="144" s="2" customFormat="1" ht="16.5" customHeight="1">
      <c r="A144" s="36"/>
      <c r="B144" s="186"/>
      <c r="C144" s="187" t="s">
        <v>171</v>
      </c>
      <c r="D144" s="187" t="s">
        <v>137</v>
      </c>
      <c r="E144" s="188" t="s">
        <v>172</v>
      </c>
      <c r="F144" s="189" t="s">
        <v>173</v>
      </c>
      <c r="G144" s="190" t="s">
        <v>146</v>
      </c>
      <c r="H144" s="191">
        <v>1</v>
      </c>
      <c r="I144" s="192"/>
      <c r="J144" s="193">
        <f>ROUND(I144*H144,2)</f>
        <v>0</v>
      </c>
      <c r="K144" s="189" t="s">
        <v>1</v>
      </c>
      <c r="L144" s="37"/>
      <c r="M144" s="194" t="s">
        <v>1</v>
      </c>
      <c r="N144" s="195" t="s">
        <v>45</v>
      </c>
      <c r="O144" s="75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8" t="s">
        <v>133</v>
      </c>
      <c r="AT144" s="198" t="s">
        <v>137</v>
      </c>
      <c r="AU144" s="198" t="s">
        <v>90</v>
      </c>
      <c r="AY144" s="17" t="s">
        <v>134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7" t="s">
        <v>88</v>
      </c>
      <c r="BK144" s="199">
        <f>ROUND(I144*H144,2)</f>
        <v>0</v>
      </c>
      <c r="BL144" s="17" t="s">
        <v>133</v>
      </c>
      <c r="BM144" s="198" t="s">
        <v>174</v>
      </c>
    </row>
    <row r="145" s="2" customFormat="1" ht="16.5" customHeight="1">
      <c r="A145" s="36"/>
      <c r="B145" s="186"/>
      <c r="C145" s="187" t="s">
        <v>154</v>
      </c>
      <c r="D145" s="187" t="s">
        <v>137</v>
      </c>
      <c r="E145" s="188" t="s">
        <v>175</v>
      </c>
      <c r="F145" s="189" t="s">
        <v>176</v>
      </c>
      <c r="G145" s="190" t="s">
        <v>146</v>
      </c>
      <c r="H145" s="191">
        <v>1</v>
      </c>
      <c r="I145" s="192"/>
      <c r="J145" s="193">
        <f>ROUND(I145*H145,2)</f>
        <v>0</v>
      </c>
      <c r="K145" s="189" t="s">
        <v>1</v>
      </c>
      <c r="L145" s="37"/>
      <c r="M145" s="194" t="s">
        <v>1</v>
      </c>
      <c r="N145" s="195" t="s">
        <v>45</v>
      </c>
      <c r="O145" s="75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8" t="s">
        <v>133</v>
      </c>
      <c r="AT145" s="198" t="s">
        <v>137</v>
      </c>
      <c r="AU145" s="198" t="s">
        <v>90</v>
      </c>
      <c r="AY145" s="17" t="s">
        <v>134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88</v>
      </c>
      <c r="BK145" s="199">
        <f>ROUND(I145*H145,2)</f>
        <v>0</v>
      </c>
      <c r="BL145" s="17" t="s">
        <v>133</v>
      </c>
      <c r="BM145" s="198" t="s">
        <v>177</v>
      </c>
    </row>
    <row r="146" s="2" customFormat="1">
      <c r="A146" s="36"/>
      <c r="B146" s="37"/>
      <c r="C146" s="36"/>
      <c r="D146" s="200" t="s">
        <v>148</v>
      </c>
      <c r="E146" s="36"/>
      <c r="F146" s="201" t="s">
        <v>178</v>
      </c>
      <c r="G146" s="36"/>
      <c r="H146" s="36"/>
      <c r="I146" s="122"/>
      <c r="J146" s="36"/>
      <c r="K146" s="36"/>
      <c r="L146" s="37"/>
      <c r="M146" s="202"/>
      <c r="N146" s="203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148</v>
      </c>
      <c r="AU146" s="17" t="s">
        <v>90</v>
      </c>
    </row>
    <row r="147" s="2" customFormat="1" ht="16.5" customHeight="1">
      <c r="A147" s="36"/>
      <c r="B147" s="186"/>
      <c r="C147" s="187" t="s">
        <v>179</v>
      </c>
      <c r="D147" s="187" t="s">
        <v>137</v>
      </c>
      <c r="E147" s="188" t="s">
        <v>180</v>
      </c>
      <c r="F147" s="189" t="s">
        <v>181</v>
      </c>
      <c r="G147" s="190" t="s">
        <v>182</v>
      </c>
      <c r="H147" s="191">
        <v>0.29999999999999999</v>
      </c>
      <c r="I147" s="192"/>
      <c r="J147" s="193">
        <f>ROUND(I147*H147,2)</f>
        <v>0</v>
      </c>
      <c r="K147" s="189" t="s">
        <v>1</v>
      </c>
      <c r="L147" s="37"/>
      <c r="M147" s="194" t="s">
        <v>1</v>
      </c>
      <c r="N147" s="195" t="s">
        <v>45</v>
      </c>
      <c r="O147" s="75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8" t="s">
        <v>133</v>
      </c>
      <c r="AT147" s="198" t="s">
        <v>137</v>
      </c>
      <c r="AU147" s="198" t="s">
        <v>90</v>
      </c>
      <c r="AY147" s="17" t="s">
        <v>134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7" t="s">
        <v>88</v>
      </c>
      <c r="BK147" s="199">
        <f>ROUND(I147*H147,2)</f>
        <v>0</v>
      </c>
      <c r="BL147" s="17" t="s">
        <v>133</v>
      </c>
      <c r="BM147" s="198" t="s">
        <v>183</v>
      </c>
    </row>
    <row r="148" s="13" customFormat="1">
      <c r="A148" s="13"/>
      <c r="B148" s="214"/>
      <c r="C148" s="13"/>
      <c r="D148" s="200" t="s">
        <v>184</v>
      </c>
      <c r="E148" s="215" t="s">
        <v>1</v>
      </c>
      <c r="F148" s="216" t="s">
        <v>185</v>
      </c>
      <c r="G148" s="13"/>
      <c r="H148" s="215" t="s">
        <v>1</v>
      </c>
      <c r="I148" s="217"/>
      <c r="J148" s="13"/>
      <c r="K148" s="13"/>
      <c r="L148" s="214"/>
      <c r="M148" s="218"/>
      <c r="N148" s="219"/>
      <c r="O148" s="219"/>
      <c r="P148" s="219"/>
      <c r="Q148" s="219"/>
      <c r="R148" s="219"/>
      <c r="S148" s="219"/>
      <c r="T148" s="22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5" t="s">
        <v>184</v>
      </c>
      <c r="AU148" s="215" t="s">
        <v>90</v>
      </c>
      <c r="AV148" s="13" t="s">
        <v>88</v>
      </c>
      <c r="AW148" s="13" t="s">
        <v>36</v>
      </c>
      <c r="AX148" s="13" t="s">
        <v>80</v>
      </c>
      <c r="AY148" s="215" t="s">
        <v>134</v>
      </c>
    </row>
    <row r="149" s="14" customFormat="1">
      <c r="A149" s="14"/>
      <c r="B149" s="221"/>
      <c r="C149" s="14"/>
      <c r="D149" s="200" t="s">
        <v>184</v>
      </c>
      <c r="E149" s="222" t="s">
        <v>1</v>
      </c>
      <c r="F149" s="223" t="s">
        <v>186</v>
      </c>
      <c r="G149" s="14"/>
      <c r="H149" s="224">
        <v>0.29999999999999999</v>
      </c>
      <c r="I149" s="225"/>
      <c r="J149" s="14"/>
      <c r="K149" s="14"/>
      <c r="L149" s="221"/>
      <c r="M149" s="226"/>
      <c r="N149" s="227"/>
      <c r="O149" s="227"/>
      <c r="P149" s="227"/>
      <c r="Q149" s="227"/>
      <c r="R149" s="227"/>
      <c r="S149" s="227"/>
      <c r="T149" s="22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22" t="s">
        <v>184</v>
      </c>
      <c r="AU149" s="222" t="s">
        <v>90</v>
      </c>
      <c r="AV149" s="14" t="s">
        <v>90</v>
      </c>
      <c r="AW149" s="14" t="s">
        <v>36</v>
      </c>
      <c r="AX149" s="14" t="s">
        <v>88</v>
      </c>
      <c r="AY149" s="222" t="s">
        <v>134</v>
      </c>
    </row>
    <row r="150" s="2" customFormat="1" ht="16.5" customHeight="1">
      <c r="A150" s="36"/>
      <c r="B150" s="186"/>
      <c r="C150" s="187" t="s">
        <v>187</v>
      </c>
      <c r="D150" s="187" t="s">
        <v>137</v>
      </c>
      <c r="E150" s="188" t="s">
        <v>188</v>
      </c>
      <c r="F150" s="189" t="s">
        <v>189</v>
      </c>
      <c r="G150" s="190" t="s">
        <v>190</v>
      </c>
      <c r="H150" s="191">
        <v>2</v>
      </c>
      <c r="I150" s="192"/>
      <c r="J150" s="193">
        <f>ROUND(I150*H150,2)</f>
        <v>0</v>
      </c>
      <c r="K150" s="189" t="s">
        <v>1</v>
      </c>
      <c r="L150" s="37"/>
      <c r="M150" s="194" t="s">
        <v>1</v>
      </c>
      <c r="N150" s="195" t="s">
        <v>45</v>
      </c>
      <c r="O150" s="75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8" t="s">
        <v>133</v>
      </c>
      <c r="AT150" s="198" t="s">
        <v>137</v>
      </c>
      <c r="AU150" s="198" t="s">
        <v>90</v>
      </c>
      <c r="AY150" s="17" t="s">
        <v>134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7" t="s">
        <v>88</v>
      </c>
      <c r="BK150" s="199">
        <f>ROUND(I150*H150,2)</f>
        <v>0</v>
      </c>
      <c r="BL150" s="17" t="s">
        <v>133</v>
      </c>
      <c r="BM150" s="198" t="s">
        <v>191</v>
      </c>
    </row>
    <row r="151" s="13" customFormat="1">
      <c r="A151" s="13"/>
      <c r="B151" s="214"/>
      <c r="C151" s="13"/>
      <c r="D151" s="200" t="s">
        <v>184</v>
      </c>
      <c r="E151" s="215" t="s">
        <v>1</v>
      </c>
      <c r="F151" s="216" t="s">
        <v>185</v>
      </c>
      <c r="G151" s="13"/>
      <c r="H151" s="215" t="s">
        <v>1</v>
      </c>
      <c r="I151" s="217"/>
      <c r="J151" s="13"/>
      <c r="K151" s="13"/>
      <c r="L151" s="214"/>
      <c r="M151" s="218"/>
      <c r="N151" s="219"/>
      <c r="O151" s="219"/>
      <c r="P151" s="219"/>
      <c r="Q151" s="219"/>
      <c r="R151" s="219"/>
      <c r="S151" s="219"/>
      <c r="T151" s="22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15" t="s">
        <v>184</v>
      </c>
      <c r="AU151" s="215" t="s">
        <v>90</v>
      </c>
      <c r="AV151" s="13" t="s">
        <v>88</v>
      </c>
      <c r="AW151" s="13" t="s">
        <v>36</v>
      </c>
      <c r="AX151" s="13" t="s">
        <v>80</v>
      </c>
      <c r="AY151" s="215" t="s">
        <v>134</v>
      </c>
    </row>
    <row r="152" s="14" customFormat="1">
      <c r="A152" s="14"/>
      <c r="B152" s="221"/>
      <c r="C152" s="14"/>
      <c r="D152" s="200" t="s">
        <v>184</v>
      </c>
      <c r="E152" s="222" t="s">
        <v>1</v>
      </c>
      <c r="F152" s="223" t="s">
        <v>192</v>
      </c>
      <c r="G152" s="14"/>
      <c r="H152" s="224">
        <v>2</v>
      </c>
      <c r="I152" s="225"/>
      <c r="J152" s="14"/>
      <c r="K152" s="14"/>
      <c r="L152" s="221"/>
      <c r="M152" s="226"/>
      <c r="N152" s="227"/>
      <c r="O152" s="227"/>
      <c r="P152" s="227"/>
      <c r="Q152" s="227"/>
      <c r="R152" s="227"/>
      <c r="S152" s="227"/>
      <c r="T152" s="22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22" t="s">
        <v>184</v>
      </c>
      <c r="AU152" s="222" t="s">
        <v>90</v>
      </c>
      <c r="AV152" s="14" t="s">
        <v>90</v>
      </c>
      <c r="AW152" s="14" t="s">
        <v>36</v>
      </c>
      <c r="AX152" s="14" t="s">
        <v>88</v>
      </c>
      <c r="AY152" s="222" t="s">
        <v>134</v>
      </c>
    </row>
    <row r="153" s="2" customFormat="1" ht="16.5" customHeight="1">
      <c r="A153" s="36"/>
      <c r="B153" s="186"/>
      <c r="C153" s="187" t="s">
        <v>193</v>
      </c>
      <c r="D153" s="187" t="s">
        <v>137</v>
      </c>
      <c r="E153" s="188" t="s">
        <v>194</v>
      </c>
      <c r="F153" s="189" t="s">
        <v>195</v>
      </c>
      <c r="G153" s="190" t="s">
        <v>182</v>
      </c>
      <c r="H153" s="191">
        <v>0.29999999999999999</v>
      </c>
      <c r="I153" s="192"/>
      <c r="J153" s="193">
        <f>ROUND(I153*H153,2)</f>
        <v>0</v>
      </c>
      <c r="K153" s="189" t="s">
        <v>1</v>
      </c>
      <c r="L153" s="37"/>
      <c r="M153" s="194" t="s">
        <v>1</v>
      </c>
      <c r="N153" s="195" t="s">
        <v>45</v>
      </c>
      <c r="O153" s="75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8" t="s">
        <v>133</v>
      </c>
      <c r="AT153" s="198" t="s">
        <v>137</v>
      </c>
      <c r="AU153" s="198" t="s">
        <v>90</v>
      </c>
      <c r="AY153" s="17" t="s">
        <v>134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7" t="s">
        <v>88</v>
      </c>
      <c r="BK153" s="199">
        <f>ROUND(I153*H153,2)</f>
        <v>0</v>
      </c>
      <c r="BL153" s="17" t="s">
        <v>133</v>
      </c>
      <c r="BM153" s="198" t="s">
        <v>196</v>
      </c>
    </row>
    <row r="154" s="13" customFormat="1">
      <c r="A154" s="13"/>
      <c r="B154" s="214"/>
      <c r="C154" s="13"/>
      <c r="D154" s="200" t="s">
        <v>184</v>
      </c>
      <c r="E154" s="215" t="s">
        <v>1</v>
      </c>
      <c r="F154" s="216" t="s">
        <v>185</v>
      </c>
      <c r="G154" s="13"/>
      <c r="H154" s="215" t="s">
        <v>1</v>
      </c>
      <c r="I154" s="217"/>
      <c r="J154" s="13"/>
      <c r="K154" s="13"/>
      <c r="L154" s="214"/>
      <c r="M154" s="218"/>
      <c r="N154" s="219"/>
      <c r="O154" s="219"/>
      <c r="P154" s="219"/>
      <c r="Q154" s="219"/>
      <c r="R154" s="219"/>
      <c r="S154" s="219"/>
      <c r="T154" s="22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5" t="s">
        <v>184</v>
      </c>
      <c r="AU154" s="215" t="s">
        <v>90</v>
      </c>
      <c r="AV154" s="13" t="s">
        <v>88</v>
      </c>
      <c r="AW154" s="13" t="s">
        <v>36</v>
      </c>
      <c r="AX154" s="13" t="s">
        <v>80</v>
      </c>
      <c r="AY154" s="215" t="s">
        <v>134</v>
      </c>
    </row>
    <row r="155" s="14" customFormat="1">
      <c r="A155" s="14"/>
      <c r="B155" s="221"/>
      <c r="C155" s="14"/>
      <c r="D155" s="200" t="s">
        <v>184</v>
      </c>
      <c r="E155" s="222" t="s">
        <v>1</v>
      </c>
      <c r="F155" s="223" t="s">
        <v>186</v>
      </c>
      <c r="G155" s="14"/>
      <c r="H155" s="224">
        <v>0.29999999999999999</v>
      </c>
      <c r="I155" s="225"/>
      <c r="J155" s="14"/>
      <c r="K155" s="14"/>
      <c r="L155" s="221"/>
      <c r="M155" s="226"/>
      <c r="N155" s="227"/>
      <c r="O155" s="227"/>
      <c r="P155" s="227"/>
      <c r="Q155" s="227"/>
      <c r="R155" s="227"/>
      <c r="S155" s="227"/>
      <c r="T155" s="22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22" t="s">
        <v>184</v>
      </c>
      <c r="AU155" s="222" t="s">
        <v>90</v>
      </c>
      <c r="AV155" s="14" t="s">
        <v>90</v>
      </c>
      <c r="AW155" s="14" t="s">
        <v>36</v>
      </c>
      <c r="AX155" s="14" t="s">
        <v>88</v>
      </c>
      <c r="AY155" s="222" t="s">
        <v>134</v>
      </c>
    </row>
    <row r="156" s="2" customFormat="1" ht="16.5" customHeight="1">
      <c r="A156" s="36"/>
      <c r="B156" s="186"/>
      <c r="C156" s="187" t="s">
        <v>197</v>
      </c>
      <c r="D156" s="187" t="s">
        <v>137</v>
      </c>
      <c r="E156" s="188" t="s">
        <v>198</v>
      </c>
      <c r="F156" s="189" t="s">
        <v>199</v>
      </c>
      <c r="G156" s="190" t="s">
        <v>182</v>
      </c>
      <c r="H156" s="191">
        <v>0.10000000000000001</v>
      </c>
      <c r="I156" s="192"/>
      <c r="J156" s="193">
        <f>ROUND(I156*H156,2)</f>
        <v>0</v>
      </c>
      <c r="K156" s="189" t="s">
        <v>1</v>
      </c>
      <c r="L156" s="37"/>
      <c r="M156" s="194" t="s">
        <v>1</v>
      </c>
      <c r="N156" s="195" t="s">
        <v>45</v>
      </c>
      <c r="O156" s="75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8" t="s">
        <v>133</v>
      </c>
      <c r="AT156" s="198" t="s">
        <v>137</v>
      </c>
      <c r="AU156" s="198" t="s">
        <v>90</v>
      </c>
      <c r="AY156" s="17" t="s">
        <v>134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7" t="s">
        <v>88</v>
      </c>
      <c r="BK156" s="199">
        <f>ROUND(I156*H156,2)</f>
        <v>0</v>
      </c>
      <c r="BL156" s="17" t="s">
        <v>133</v>
      </c>
      <c r="BM156" s="198" t="s">
        <v>200</v>
      </c>
    </row>
    <row r="157" s="13" customFormat="1">
      <c r="A157" s="13"/>
      <c r="B157" s="214"/>
      <c r="C157" s="13"/>
      <c r="D157" s="200" t="s">
        <v>184</v>
      </c>
      <c r="E157" s="215" t="s">
        <v>1</v>
      </c>
      <c r="F157" s="216" t="s">
        <v>185</v>
      </c>
      <c r="G157" s="13"/>
      <c r="H157" s="215" t="s">
        <v>1</v>
      </c>
      <c r="I157" s="217"/>
      <c r="J157" s="13"/>
      <c r="K157" s="13"/>
      <c r="L157" s="214"/>
      <c r="M157" s="218"/>
      <c r="N157" s="219"/>
      <c r="O157" s="219"/>
      <c r="P157" s="219"/>
      <c r="Q157" s="219"/>
      <c r="R157" s="219"/>
      <c r="S157" s="219"/>
      <c r="T157" s="22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5" t="s">
        <v>184</v>
      </c>
      <c r="AU157" s="215" t="s">
        <v>90</v>
      </c>
      <c r="AV157" s="13" t="s">
        <v>88</v>
      </c>
      <c r="AW157" s="13" t="s">
        <v>36</v>
      </c>
      <c r="AX157" s="13" t="s">
        <v>80</v>
      </c>
      <c r="AY157" s="215" t="s">
        <v>134</v>
      </c>
    </row>
    <row r="158" s="14" customFormat="1">
      <c r="A158" s="14"/>
      <c r="B158" s="221"/>
      <c r="C158" s="14"/>
      <c r="D158" s="200" t="s">
        <v>184</v>
      </c>
      <c r="E158" s="222" t="s">
        <v>1</v>
      </c>
      <c r="F158" s="223" t="s">
        <v>201</v>
      </c>
      <c r="G158" s="14"/>
      <c r="H158" s="224">
        <v>0.10000000000000001</v>
      </c>
      <c r="I158" s="225"/>
      <c r="J158" s="14"/>
      <c r="K158" s="14"/>
      <c r="L158" s="221"/>
      <c r="M158" s="226"/>
      <c r="N158" s="227"/>
      <c r="O158" s="227"/>
      <c r="P158" s="227"/>
      <c r="Q158" s="227"/>
      <c r="R158" s="227"/>
      <c r="S158" s="227"/>
      <c r="T158" s="22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22" t="s">
        <v>184</v>
      </c>
      <c r="AU158" s="222" t="s">
        <v>90</v>
      </c>
      <c r="AV158" s="14" t="s">
        <v>90</v>
      </c>
      <c r="AW158" s="14" t="s">
        <v>36</v>
      </c>
      <c r="AX158" s="14" t="s">
        <v>88</v>
      </c>
      <c r="AY158" s="222" t="s">
        <v>134</v>
      </c>
    </row>
    <row r="159" s="2" customFormat="1" ht="16.5" customHeight="1">
      <c r="A159" s="36"/>
      <c r="B159" s="186"/>
      <c r="C159" s="187" t="s">
        <v>202</v>
      </c>
      <c r="D159" s="187" t="s">
        <v>137</v>
      </c>
      <c r="E159" s="188" t="s">
        <v>203</v>
      </c>
      <c r="F159" s="189" t="s">
        <v>204</v>
      </c>
      <c r="G159" s="190" t="s">
        <v>146</v>
      </c>
      <c r="H159" s="191">
        <v>1</v>
      </c>
      <c r="I159" s="192"/>
      <c r="J159" s="193">
        <f>ROUND(I159*H159,2)</f>
        <v>0</v>
      </c>
      <c r="K159" s="189" t="s">
        <v>1</v>
      </c>
      <c r="L159" s="37"/>
      <c r="M159" s="194" t="s">
        <v>1</v>
      </c>
      <c r="N159" s="195" t="s">
        <v>45</v>
      </c>
      <c r="O159" s="75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8" t="s">
        <v>133</v>
      </c>
      <c r="AT159" s="198" t="s">
        <v>137</v>
      </c>
      <c r="AU159" s="198" t="s">
        <v>90</v>
      </c>
      <c r="AY159" s="17" t="s">
        <v>134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7" t="s">
        <v>88</v>
      </c>
      <c r="BK159" s="199">
        <f>ROUND(I159*H159,2)</f>
        <v>0</v>
      </c>
      <c r="BL159" s="17" t="s">
        <v>133</v>
      </c>
      <c r="BM159" s="198" t="s">
        <v>205</v>
      </c>
    </row>
    <row r="160" s="2" customFormat="1" ht="16.5" customHeight="1">
      <c r="A160" s="36"/>
      <c r="B160" s="186"/>
      <c r="C160" s="187" t="s">
        <v>206</v>
      </c>
      <c r="D160" s="187" t="s">
        <v>137</v>
      </c>
      <c r="E160" s="188" t="s">
        <v>207</v>
      </c>
      <c r="F160" s="189" t="s">
        <v>208</v>
      </c>
      <c r="G160" s="190" t="s">
        <v>190</v>
      </c>
      <c r="H160" s="191">
        <v>1.5</v>
      </c>
      <c r="I160" s="192"/>
      <c r="J160" s="193">
        <f>ROUND(I160*H160,2)</f>
        <v>0</v>
      </c>
      <c r="K160" s="189" t="s">
        <v>1</v>
      </c>
      <c r="L160" s="37"/>
      <c r="M160" s="194" t="s">
        <v>1</v>
      </c>
      <c r="N160" s="195" t="s">
        <v>45</v>
      </c>
      <c r="O160" s="75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8" t="s">
        <v>133</v>
      </c>
      <c r="AT160" s="198" t="s">
        <v>137</v>
      </c>
      <c r="AU160" s="198" t="s">
        <v>90</v>
      </c>
      <c r="AY160" s="17" t="s">
        <v>134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7" t="s">
        <v>88</v>
      </c>
      <c r="BK160" s="199">
        <f>ROUND(I160*H160,2)</f>
        <v>0</v>
      </c>
      <c r="BL160" s="17" t="s">
        <v>133</v>
      </c>
      <c r="BM160" s="198" t="s">
        <v>209</v>
      </c>
    </row>
    <row r="161" s="13" customFormat="1">
      <c r="A161" s="13"/>
      <c r="B161" s="214"/>
      <c r="C161" s="13"/>
      <c r="D161" s="200" t="s">
        <v>184</v>
      </c>
      <c r="E161" s="215" t="s">
        <v>1</v>
      </c>
      <c r="F161" s="216" t="s">
        <v>185</v>
      </c>
      <c r="G161" s="13"/>
      <c r="H161" s="215" t="s">
        <v>1</v>
      </c>
      <c r="I161" s="217"/>
      <c r="J161" s="13"/>
      <c r="K161" s="13"/>
      <c r="L161" s="214"/>
      <c r="M161" s="218"/>
      <c r="N161" s="219"/>
      <c r="O161" s="219"/>
      <c r="P161" s="219"/>
      <c r="Q161" s="219"/>
      <c r="R161" s="219"/>
      <c r="S161" s="219"/>
      <c r="T161" s="22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5" t="s">
        <v>184</v>
      </c>
      <c r="AU161" s="215" t="s">
        <v>90</v>
      </c>
      <c r="AV161" s="13" t="s">
        <v>88</v>
      </c>
      <c r="AW161" s="13" t="s">
        <v>36</v>
      </c>
      <c r="AX161" s="13" t="s">
        <v>80</v>
      </c>
      <c r="AY161" s="215" t="s">
        <v>134</v>
      </c>
    </row>
    <row r="162" s="14" customFormat="1">
      <c r="A162" s="14"/>
      <c r="B162" s="221"/>
      <c r="C162" s="14"/>
      <c r="D162" s="200" t="s">
        <v>184</v>
      </c>
      <c r="E162" s="222" t="s">
        <v>1</v>
      </c>
      <c r="F162" s="223" t="s">
        <v>210</v>
      </c>
      <c r="G162" s="14"/>
      <c r="H162" s="224">
        <v>1.5</v>
      </c>
      <c r="I162" s="225"/>
      <c r="J162" s="14"/>
      <c r="K162" s="14"/>
      <c r="L162" s="221"/>
      <c r="M162" s="226"/>
      <c r="N162" s="227"/>
      <c r="O162" s="227"/>
      <c r="P162" s="227"/>
      <c r="Q162" s="227"/>
      <c r="R162" s="227"/>
      <c r="S162" s="227"/>
      <c r="T162" s="22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22" t="s">
        <v>184</v>
      </c>
      <c r="AU162" s="222" t="s">
        <v>90</v>
      </c>
      <c r="AV162" s="14" t="s">
        <v>90</v>
      </c>
      <c r="AW162" s="14" t="s">
        <v>36</v>
      </c>
      <c r="AX162" s="14" t="s">
        <v>88</v>
      </c>
      <c r="AY162" s="222" t="s">
        <v>134</v>
      </c>
    </row>
    <row r="163" s="2" customFormat="1" ht="16.5" customHeight="1">
      <c r="A163" s="36"/>
      <c r="B163" s="186"/>
      <c r="C163" s="187" t="s">
        <v>8</v>
      </c>
      <c r="D163" s="187" t="s">
        <v>137</v>
      </c>
      <c r="E163" s="188" t="s">
        <v>211</v>
      </c>
      <c r="F163" s="189" t="s">
        <v>212</v>
      </c>
      <c r="G163" s="190" t="s">
        <v>146</v>
      </c>
      <c r="H163" s="191">
        <v>1</v>
      </c>
      <c r="I163" s="192"/>
      <c r="J163" s="193">
        <f>ROUND(I163*H163,2)</f>
        <v>0</v>
      </c>
      <c r="K163" s="189" t="s">
        <v>1</v>
      </c>
      <c r="L163" s="37"/>
      <c r="M163" s="194" t="s">
        <v>1</v>
      </c>
      <c r="N163" s="195" t="s">
        <v>45</v>
      </c>
      <c r="O163" s="75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8" t="s">
        <v>133</v>
      </c>
      <c r="AT163" s="198" t="s">
        <v>137</v>
      </c>
      <c r="AU163" s="198" t="s">
        <v>90</v>
      </c>
      <c r="AY163" s="17" t="s">
        <v>134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7" t="s">
        <v>88</v>
      </c>
      <c r="BK163" s="199">
        <f>ROUND(I163*H163,2)</f>
        <v>0</v>
      </c>
      <c r="BL163" s="17" t="s">
        <v>133</v>
      </c>
      <c r="BM163" s="198" t="s">
        <v>213</v>
      </c>
    </row>
    <row r="164" s="2" customFormat="1" ht="16.5" customHeight="1">
      <c r="A164" s="36"/>
      <c r="B164" s="186"/>
      <c r="C164" s="187" t="s">
        <v>214</v>
      </c>
      <c r="D164" s="187" t="s">
        <v>137</v>
      </c>
      <c r="E164" s="188" t="s">
        <v>215</v>
      </c>
      <c r="F164" s="189" t="s">
        <v>216</v>
      </c>
      <c r="G164" s="190" t="s">
        <v>182</v>
      </c>
      <c r="H164" s="191">
        <v>0.29999999999999999</v>
      </c>
      <c r="I164" s="192"/>
      <c r="J164" s="193">
        <f>ROUND(I164*H164,2)</f>
        <v>0</v>
      </c>
      <c r="K164" s="189" t="s">
        <v>1</v>
      </c>
      <c r="L164" s="37"/>
      <c r="M164" s="194" t="s">
        <v>1</v>
      </c>
      <c r="N164" s="195" t="s">
        <v>45</v>
      </c>
      <c r="O164" s="75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8" t="s">
        <v>133</v>
      </c>
      <c r="AT164" s="198" t="s">
        <v>137</v>
      </c>
      <c r="AU164" s="198" t="s">
        <v>90</v>
      </c>
      <c r="AY164" s="17" t="s">
        <v>134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7" t="s">
        <v>88</v>
      </c>
      <c r="BK164" s="199">
        <f>ROUND(I164*H164,2)</f>
        <v>0</v>
      </c>
      <c r="BL164" s="17" t="s">
        <v>133</v>
      </c>
      <c r="BM164" s="198" t="s">
        <v>217</v>
      </c>
    </row>
    <row r="165" s="2" customFormat="1" ht="16.5" customHeight="1">
      <c r="A165" s="36"/>
      <c r="B165" s="186"/>
      <c r="C165" s="187" t="s">
        <v>218</v>
      </c>
      <c r="D165" s="187" t="s">
        <v>137</v>
      </c>
      <c r="E165" s="188" t="s">
        <v>219</v>
      </c>
      <c r="F165" s="189" t="s">
        <v>220</v>
      </c>
      <c r="G165" s="190" t="s">
        <v>221</v>
      </c>
      <c r="H165" s="191">
        <v>1.8</v>
      </c>
      <c r="I165" s="192"/>
      <c r="J165" s="193">
        <f>ROUND(I165*H165,2)</f>
        <v>0</v>
      </c>
      <c r="K165" s="189" t="s">
        <v>1</v>
      </c>
      <c r="L165" s="37"/>
      <c r="M165" s="194" t="s">
        <v>1</v>
      </c>
      <c r="N165" s="195" t="s">
        <v>45</v>
      </c>
      <c r="O165" s="75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8" t="s">
        <v>133</v>
      </c>
      <c r="AT165" s="198" t="s">
        <v>137</v>
      </c>
      <c r="AU165" s="198" t="s">
        <v>90</v>
      </c>
      <c r="AY165" s="17" t="s">
        <v>134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7" t="s">
        <v>88</v>
      </c>
      <c r="BK165" s="199">
        <f>ROUND(I165*H165,2)</f>
        <v>0</v>
      </c>
      <c r="BL165" s="17" t="s">
        <v>133</v>
      </c>
      <c r="BM165" s="198" t="s">
        <v>222</v>
      </c>
    </row>
    <row r="166" s="12" customFormat="1" ht="22.8" customHeight="1">
      <c r="A166" s="12"/>
      <c r="B166" s="173"/>
      <c r="C166" s="12"/>
      <c r="D166" s="174" t="s">
        <v>79</v>
      </c>
      <c r="E166" s="184" t="s">
        <v>223</v>
      </c>
      <c r="F166" s="184" t="s">
        <v>224</v>
      </c>
      <c r="G166" s="12"/>
      <c r="H166" s="12"/>
      <c r="I166" s="176"/>
      <c r="J166" s="185">
        <f>BK166</f>
        <v>0</v>
      </c>
      <c r="K166" s="12"/>
      <c r="L166" s="173"/>
      <c r="M166" s="178"/>
      <c r="N166" s="179"/>
      <c r="O166" s="179"/>
      <c r="P166" s="180">
        <f>P167+P179+P186+P202+P218+P228+P235+P251+P264+P269</f>
        <v>0</v>
      </c>
      <c r="Q166" s="179"/>
      <c r="R166" s="180">
        <f>R167+R179+R186+R202+R218+R228+R235+R251+R264+R269</f>
        <v>0</v>
      </c>
      <c r="S166" s="179"/>
      <c r="T166" s="181">
        <f>T167+T179+T186+T202+T218+T228+T235+T251+T264+T269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4" t="s">
        <v>133</v>
      </c>
      <c r="AT166" s="182" t="s">
        <v>79</v>
      </c>
      <c r="AU166" s="182" t="s">
        <v>88</v>
      </c>
      <c r="AY166" s="174" t="s">
        <v>134</v>
      </c>
      <c r="BK166" s="183">
        <f>BK167+BK179+BK186+BK202+BK218+BK228+BK235+BK251+BK264+BK269</f>
        <v>0</v>
      </c>
    </row>
    <row r="167" s="12" customFormat="1" ht="20.88" customHeight="1">
      <c r="A167" s="12"/>
      <c r="B167" s="173"/>
      <c r="C167" s="12"/>
      <c r="D167" s="174" t="s">
        <v>79</v>
      </c>
      <c r="E167" s="184" t="s">
        <v>225</v>
      </c>
      <c r="F167" s="184" t="s">
        <v>226</v>
      </c>
      <c r="G167" s="12"/>
      <c r="H167" s="12"/>
      <c r="I167" s="176"/>
      <c r="J167" s="185">
        <f>BK167</f>
        <v>0</v>
      </c>
      <c r="K167" s="12"/>
      <c r="L167" s="173"/>
      <c r="M167" s="178"/>
      <c r="N167" s="179"/>
      <c r="O167" s="179"/>
      <c r="P167" s="180">
        <f>SUM(P168:P178)</f>
        <v>0</v>
      </c>
      <c r="Q167" s="179"/>
      <c r="R167" s="180">
        <f>SUM(R168:R178)</f>
        <v>0</v>
      </c>
      <c r="S167" s="179"/>
      <c r="T167" s="181">
        <f>SUM(T168:T178)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4" t="s">
        <v>133</v>
      </c>
      <c r="AT167" s="182" t="s">
        <v>79</v>
      </c>
      <c r="AU167" s="182" t="s">
        <v>90</v>
      </c>
      <c r="AY167" s="174" t="s">
        <v>134</v>
      </c>
      <c r="BK167" s="183">
        <f>SUM(BK168:BK178)</f>
        <v>0</v>
      </c>
    </row>
    <row r="168" s="2" customFormat="1" ht="16.5" customHeight="1">
      <c r="A168" s="36"/>
      <c r="B168" s="186"/>
      <c r="C168" s="187" t="s">
        <v>227</v>
      </c>
      <c r="D168" s="187" t="s">
        <v>137</v>
      </c>
      <c r="E168" s="188" t="s">
        <v>228</v>
      </c>
      <c r="F168" s="189" t="s">
        <v>229</v>
      </c>
      <c r="G168" s="190" t="s">
        <v>146</v>
      </c>
      <c r="H168" s="191">
        <v>1</v>
      </c>
      <c r="I168" s="192"/>
      <c r="J168" s="193">
        <f>ROUND(I168*H168,2)</f>
        <v>0</v>
      </c>
      <c r="K168" s="189" t="s">
        <v>1</v>
      </c>
      <c r="L168" s="37"/>
      <c r="M168" s="194" t="s">
        <v>1</v>
      </c>
      <c r="N168" s="195" t="s">
        <v>45</v>
      </c>
      <c r="O168" s="75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8" t="s">
        <v>133</v>
      </c>
      <c r="AT168" s="198" t="s">
        <v>137</v>
      </c>
      <c r="AU168" s="198" t="s">
        <v>150</v>
      </c>
      <c r="AY168" s="17" t="s">
        <v>134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7" t="s">
        <v>88</v>
      </c>
      <c r="BK168" s="199">
        <f>ROUND(I168*H168,2)</f>
        <v>0</v>
      </c>
      <c r="BL168" s="17" t="s">
        <v>133</v>
      </c>
      <c r="BM168" s="198" t="s">
        <v>230</v>
      </c>
    </row>
    <row r="169" s="13" customFormat="1">
      <c r="A169" s="13"/>
      <c r="B169" s="214"/>
      <c r="C169" s="13"/>
      <c r="D169" s="200" t="s">
        <v>184</v>
      </c>
      <c r="E169" s="215" t="s">
        <v>1</v>
      </c>
      <c r="F169" s="216" t="s">
        <v>231</v>
      </c>
      <c r="G169" s="13"/>
      <c r="H169" s="215" t="s">
        <v>1</v>
      </c>
      <c r="I169" s="217"/>
      <c r="J169" s="13"/>
      <c r="K169" s="13"/>
      <c r="L169" s="214"/>
      <c r="M169" s="218"/>
      <c r="N169" s="219"/>
      <c r="O169" s="219"/>
      <c r="P169" s="219"/>
      <c r="Q169" s="219"/>
      <c r="R169" s="219"/>
      <c r="S169" s="219"/>
      <c r="T169" s="22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15" t="s">
        <v>184</v>
      </c>
      <c r="AU169" s="215" t="s">
        <v>150</v>
      </c>
      <c r="AV169" s="13" t="s">
        <v>88</v>
      </c>
      <c r="AW169" s="13" t="s">
        <v>36</v>
      </c>
      <c r="AX169" s="13" t="s">
        <v>80</v>
      </c>
      <c r="AY169" s="215" t="s">
        <v>134</v>
      </c>
    </row>
    <row r="170" s="14" customFormat="1">
      <c r="A170" s="14"/>
      <c r="B170" s="221"/>
      <c r="C170" s="14"/>
      <c r="D170" s="200" t="s">
        <v>184</v>
      </c>
      <c r="E170" s="222" t="s">
        <v>1</v>
      </c>
      <c r="F170" s="223" t="s">
        <v>232</v>
      </c>
      <c r="G170" s="14"/>
      <c r="H170" s="224">
        <v>1</v>
      </c>
      <c r="I170" s="225"/>
      <c r="J170" s="14"/>
      <c r="K170" s="14"/>
      <c r="L170" s="221"/>
      <c r="M170" s="226"/>
      <c r="N170" s="227"/>
      <c r="O170" s="227"/>
      <c r="P170" s="227"/>
      <c r="Q170" s="227"/>
      <c r="R170" s="227"/>
      <c r="S170" s="227"/>
      <c r="T170" s="22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22" t="s">
        <v>184</v>
      </c>
      <c r="AU170" s="222" t="s">
        <v>150</v>
      </c>
      <c r="AV170" s="14" t="s">
        <v>90</v>
      </c>
      <c r="AW170" s="14" t="s">
        <v>36</v>
      </c>
      <c r="AX170" s="14" t="s">
        <v>88</v>
      </c>
      <c r="AY170" s="222" t="s">
        <v>134</v>
      </c>
    </row>
    <row r="171" s="2" customFormat="1" ht="16.5" customHeight="1">
      <c r="A171" s="36"/>
      <c r="B171" s="186"/>
      <c r="C171" s="187" t="s">
        <v>233</v>
      </c>
      <c r="D171" s="187" t="s">
        <v>137</v>
      </c>
      <c r="E171" s="188" t="s">
        <v>234</v>
      </c>
      <c r="F171" s="189" t="s">
        <v>235</v>
      </c>
      <c r="G171" s="190" t="s">
        <v>190</v>
      </c>
      <c r="H171" s="191">
        <v>6.5</v>
      </c>
      <c r="I171" s="192"/>
      <c r="J171" s="193">
        <f>ROUND(I171*H171,2)</f>
        <v>0</v>
      </c>
      <c r="K171" s="189" t="s">
        <v>1</v>
      </c>
      <c r="L171" s="37"/>
      <c r="M171" s="194" t="s">
        <v>1</v>
      </c>
      <c r="N171" s="195" t="s">
        <v>45</v>
      </c>
      <c r="O171" s="75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8" t="s">
        <v>133</v>
      </c>
      <c r="AT171" s="198" t="s">
        <v>137</v>
      </c>
      <c r="AU171" s="198" t="s">
        <v>150</v>
      </c>
      <c r="AY171" s="17" t="s">
        <v>134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88</v>
      </c>
      <c r="BK171" s="199">
        <f>ROUND(I171*H171,2)</f>
        <v>0</v>
      </c>
      <c r="BL171" s="17" t="s">
        <v>133</v>
      </c>
      <c r="BM171" s="198" t="s">
        <v>236</v>
      </c>
    </row>
    <row r="172" s="14" customFormat="1">
      <c r="A172" s="14"/>
      <c r="B172" s="221"/>
      <c r="C172" s="14"/>
      <c r="D172" s="200" t="s">
        <v>184</v>
      </c>
      <c r="E172" s="222" t="s">
        <v>1</v>
      </c>
      <c r="F172" s="223" t="s">
        <v>237</v>
      </c>
      <c r="G172" s="14"/>
      <c r="H172" s="224">
        <v>6.5</v>
      </c>
      <c r="I172" s="225"/>
      <c r="J172" s="14"/>
      <c r="K172" s="14"/>
      <c r="L172" s="221"/>
      <c r="M172" s="226"/>
      <c r="N172" s="227"/>
      <c r="O172" s="227"/>
      <c r="P172" s="227"/>
      <c r="Q172" s="227"/>
      <c r="R172" s="227"/>
      <c r="S172" s="227"/>
      <c r="T172" s="22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22" t="s">
        <v>184</v>
      </c>
      <c r="AU172" s="222" t="s">
        <v>150</v>
      </c>
      <c r="AV172" s="14" t="s">
        <v>90</v>
      </c>
      <c r="AW172" s="14" t="s">
        <v>36</v>
      </c>
      <c r="AX172" s="14" t="s">
        <v>88</v>
      </c>
      <c r="AY172" s="222" t="s">
        <v>134</v>
      </c>
    </row>
    <row r="173" s="2" customFormat="1" ht="16.5" customHeight="1">
      <c r="A173" s="36"/>
      <c r="B173" s="186"/>
      <c r="C173" s="187" t="s">
        <v>238</v>
      </c>
      <c r="D173" s="187" t="s">
        <v>137</v>
      </c>
      <c r="E173" s="188" t="s">
        <v>239</v>
      </c>
      <c r="F173" s="189" t="s">
        <v>240</v>
      </c>
      <c r="G173" s="190" t="s">
        <v>140</v>
      </c>
      <c r="H173" s="191">
        <v>40</v>
      </c>
      <c r="I173" s="192"/>
      <c r="J173" s="193">
        <f>ROUND(I173*H173,2)</f>
        <v>0</v>
      </c>
      <c r="K173" s="189" t="s">
        <v>1</v>
      </c>
      <c r="L173" s="37"/>
      <c r="M173" s="194" t="s">
        <v>1</v>
      </c>
      <c r="N173" s="195" t="s">
        <v>45</v>
      </c>
      <c r="O173" s="75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8" t="s">
        <v>133</v>
      </c>
      <c r="AT173" s="198" t="s">
        <v>137</v>
      </c>
      <c r="AU173" s="198" t="s">
        <v>150</v>
      </c>
      <c r="AY173" s="17" t="s">
        <v>134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7" t="s">
        <v>88</v>
      </c>
      <c r="BK173" s="199">
        <f>ROUND(I173*H173,2)</f>
        <v>0</v>
      </c>
      <c r="BL173" s="17" t="s">
        <v>133</v>
      </c>
      <c r="BM173" s="198" t="s">
        <v>241</v>
      </c>
    </row>
    <row r="174" s="14" customFormat="1">
      <c r="A174" s="14"/>
      <c r="B174" s="221"/>
      <c r="C174" s="14"/>
      <c r="D174" s="200" t="s">
        <v>184</v>
      </c>
      <c r="E174" s="222" t="s">
        <v>1</v>
      </c>
      <c r="F174" s="223" t="s">
        <v>242</v>
      </c>
      <c r="G174" s="14"/>
      <c r="H174" s="224">
        <v>40</v>
      </c>
      <c r="I174" s="225"/>
      <c r="J174" s="14"/>
      <c r="K174" s="14"/>
      <c r="L174" s="221"/>
      <c r="M174" s="226"/>
      <c r="N174" s="227"/>
      <c r="O174" s="227"/>
      <c r="P174" s="227"/>
      <c r="Q174" s="227"/>
      <c r="R174" s="227"/>
      <c r="S174" s="227"/>
      <c r="T174" s="22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22" t="s">
        <v>184</v>
      </c>
      <c r="AU174" s="222" t="s">
        <v>150</v>
      </c>
      <c r="AV174" s="14" t="s">
        <v>90</v>
      </c>
      <c r="AW174" s="14" t="s">
        <v>36</v>
      </c>
      <c r="AX174" s="14" t="s">
        <v>88</v>
      </c>
      <c r="AY174" s="222" t="s">
        <v>134</v>
      </c>
    </row>
    <row r="175" s="2" customFormat="1" ht="16.5" customHeight="1">
      <c r="A175" s="36"/>
      <c r="B175" s="186"/>
      <c r="C175" s="187" t="s">
        <v>7</v>
      </c>
      <c r="D175" s="187" t="s">
        <v>137</v>
      </c>
      <c r="E175" s="188" t="s">
        <v>243</v>
      </c>
      <c r="F175" s="189" t="s">
        <v>244</v>
      </c>
      <c r="G175" s="190" t="s">
        <v>245</v>
      </c>
      <c r="H175" s="191">
        <v>8</v>
      </c>
      <c r="I175" s="192"/>
      <c r="J175" s="193">
        <f>ROUND(I175*H175,2)</f>
        <v>0</v>
      </c>
      <c r="K175" s="189" t="s">
        <v>1</v>
      </c>
      <c r="L175" s="37"/>
      <c r="M175" s="194" t="s">
        <v>1</v>
      </c>
      <c r="N175" s="195" t="s">
        <v>45</v>
      </c>
      <c r="O175" s="75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8" t="s">
        <v>133</v>
      </c>
      <c r="AT175" s="198" t="s">
        <v>137</v>
      </c>
      <c r="AU175" s="198" t="s">
        <v>150</v>
      </c>
      <c r="AY175" s="17" t="s">
        <v>134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7" t="s">
        <v>88</v>
      </c>
      <c r="BK175" s="199">
        <f>ROUND(I175*H175,2)</f>
        <v>0</v>
      </c>
      <c r="BL175" s="17" t="s">
        <v>133</v>
      </c>
      <c r="BM175" s="198" t="s">
        <v>246</v>
      </c>
    </row>
    <row r="176" s="14" customFormat="1">
      <c r="A176" s="14"/>
      <c r="B176" s="221"/>
      <c r="C176" s="14"/>
      <c r="D176" s="200" t="s">
        <v>184</v>
      </c>
      <c r="E176" s="222" t="s">
        <v>1</v>
      </c>
      <c r="F176" s="223" t="s">
        <v>247</v>
      </c>
      <c r="G176" s="14"/>
      <c r="H176" s="224">
        <v>8</v>
      </c>
      <c r="I176" s="225"/>
      <c r="J176" s="14"/>
      <c r="K176" s="14"/>
      <c r="L176" s="221"/>
      <c r="M176" s="226"/>
      <c r="N176" s="227"/>
      <c r="O176" s="227"/>
      <c r="P176" s="227"/>
      <c r="Q176" s="227"/>
      <c r="R176" s="227"/>
      <c r="S176" s="227"/>
      <c r="T176" s="22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22" t="s">
        <v>184</v>
      </c>
      <c r="AU176" s="222" t="s">
        <v>150</v>
      </c>
      <c r="AV176" s="14" t="s">
        <v>90</v>
      </c>
      <c r="AW176" s="14" t="s">
        <v>36</v>
      </c>
      <c r="AX176" s="14" t="s">
        <v>88</v>
      </c>
      <c r="AY176" s="222" t="s">
        <v>134</v>
      </c>
    </row>
    <row r="177" s="2" customFormat="1" ht="16.5" customHeight="1">
      <c r="A177" s="36"/>
      <c r="B177" s="186"/>
      <c r="C177" s="187" t="s">
        <v>248</v>
      </c>
      <c r="D177" s="187" t="s">
        <v>137</v>
      </c>
      <c r="E177" s="188" t="s">
        <v>249</v>
      </c>
      <c r="F177" s="189" t="s">
        <v>250</v>
      </c>
      <c r="G177" s="190" t="s">
        <v>245</v>
      </c>
      <c r="H177" s="191">
        <v>8</v>
      </c>
      <c r="I177" s="192"/>
      <c r="J177" s="193">
        <f>ROUND(I177*H177,2)</f>
        <v>0</v>
      </c>
      <c r="K177" s="189" t="s">
        <v>1</v>
      </c>
      <c r="L177" s="37"/>
      <c r="M177" s="194" t="s">
        <v>1</v>
      </c>
      <c r="N177" s="195" t="s">
        <v>45</v>
      </c>
      <c r="O177" s="75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8" t="s">
        <v>133</v>
      </c>
      <c r="AT177" s="198" t="s">
        <v>137</v>
      </c>
      <c r="AU177" s="198" t="s">
        <v>150</v>
      </c>
      <c r="AY177" s="17" t="s">
        <v>134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7" t="s">
        <v>88</v>
      </c>
      <c r="BK177" s="199">
        <f>ROUND(I177*H177,2)</f>
        <v>0</v>
      </c>
      <c r="BL177" s="17" t="s">
        <v>133</v>
      </c>
      <c r="BM177" s="198" t="s">
        <v>251</v>
      </c>
    </row>
    <row r="178" s="14" customFormat="1">
      <c r="A178" s="14"/>
      <c r="B178" s="221"/>
      <c r="C178" s="14"/>
      <c r="D178" s="200" t="s">
        <v>184</v>
      </c>
      <c r="E178" s="222" t="s">
        <v>1</v>
      </c>
      <c r="F178" s="223" t="s">
        <v>247</v>
      </c>
      <c r="G178" s="14"/>
      <c r="H178" s="224">
        <v>8</v>
      </c>
      <c r="I178" s="225"/>
      <c r="J178" s="14"/>
      <c r="K178" s="14"/>
      <c r="L178" s="221"/>
      <c r="M178" s="226"/>
      <c r="N178" s="227"/>
      <c r="O178" s="227"/>
      <c r="P178" s="227"/>
      <c r="Q178" s="227"/>
      <c r="R178" s="227"/>
      <c r="S178" s="227"/>
      <c r="T178" s="22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22" t="s">
        <v>184</v>
      </c>
      <c r="AU178" s="222" t="s">
        <v>150</v>
      </c>
      <c r="AV178" s="14" t="s">
        <v>90</v>
      </c>
      <c r="AW178" s="14" t="s">
        <v>36</v>
      </c>
      <c r="AX178" s="14" t="s">
        <v>88</v>
      </c>
      <c r="AY178" s="222" t="s">
        <v>134</v>
      </c>
    </row>
    <row r="179" s="12" customFormat="1" ht="20.88" customHeight="1">
      <c r="A179" s="12"/>
      <c r="B179" s="173"/>
      <c r="C179" s="12"/>
      <c r="D179" s="174" t="s">
        <v>79</v>
      </c>
      <c r="E179" s="184" t="s">
        <v>252</v>
      </c>
      <c r="F179" s="184" t="s">
        <v>253</v>
      </c>
      <c r="G179" s="12"/>
      <c r="H179" s="12"/>
      <c r="I179" s="176"/>
      <c r="J179" s="185">
        <f>BK179</f>
        <v>0</v>
      </c>
      <c r="K179" s="12"/>
      <c r="L179" s="173"/>
      <c r="M179" s="178"/>
      <c r="N179" s="179"/>
      <c r="O179" s="179"/>
      <c r="P179" s="180">
        <f>SUM(P180:P185)</f>
        <v>0</v>
      </c>
      <c r="Q179" s="179"/>
      <c r="R179" s="180">
        <f>SUM(R180:R185)</f>
        <v>0</v>
      </c>
      <c r="S179" s="179"/>
      <c r="T179" s="181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4" t="s">
        <v>133</v>
      </c>
      <c r="AT179" s="182" t="s">
        <v>79</v>
      </c>
      <c r="AU179" s="182" t="s">
        <v>90</v>
      </c>
      <c r="AY179" s="174" t="s">
        <v>134</v>
      </c>
      <c r="BK179" s="183">
        <f>SUM(BK180:BK185)</f>
        <v>0</v>
      </c>
    </row>
    <row r="180" s="2" customFormat="1" ht="21.75" customHeight="1">
      <c r="A180" s="36"/>
      <c r="B180" s="186"/>
      <c r="C180" s="187" t="s">
        <v>254</v>
      </c>
      <c r="D180" s="187" t="s">
        <v>137</v>
      </c>
      <c r="E180" s="188" t="s">
        <v>255</v>
      </c>
      <c r="F180" s="189" t="s">
        <v>256</v>
      </c>
      <c r="G180" s="190" t="s">
        <v>140</v>
      </c>
      <c r="H180" s="191">
        <v>80</v>
      </c>
      <c r="I180" s="192"/>
      <c r="J180" s="193">
        <f>ROUND(I180*H180,2)</f>
        <v>0</v>
      </c>
      <c r="K180" s="189" t="s">
        <v>1</v>
      </c>
      <c r="L180" s="37"/>
      <c r="M180" s="194" t="s">
        <v>1</v>
      </c>
      <c r="N180" s="195" t="s">
        <v>45</v>
      </c>
      <c r="O180" s="75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8" t="s">
        <v>133</v>
      </c>
      <c r="AT180" s="198" t="s">
        <v>137</v>
      </c>
      <c r="AU180" s="198" t="s">
        <v>150</v>
      </c>
      <c r="AY180" s="17" t="s">
        <v>134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7" t="s">
        <v>88</v>
      </c>
      <c r="BK180" s="199">
        <f>ROUND(I180*H180,2)</f>
        <v>0</v>
      </c>
      <c r="BL180" s="17" t="s">
        <v>133</v>
      </c>
      <c r="BM180" s="198" t="s">
        <v>257</v>
      </c>
    </row>
    <row r="181" s="13" customFormat="1">
      <c r="A181" s="13"/>
      <c r="B181" s="214"/>
      <c r="C181" s="13"/>
      <c r="D181" s="200" t="s">
        <v>184</v>
      </c>
      <c r="E181" s="215" t="s">
        <v>1</v>
      </c>
      <c r="F181" s="216" t="s">
        <v>258</v>
      </c>
      <c r="G181" s="13"/>
      <c r="H181" s="215" t="s">
        <v>1</v>
      </c>
      <c r="I181" s="217"/>
      <c r="J181" s="13"/>
      <c r="K181" s="13"/>
      <c r="L181" s="214"/>
      <c r="M181" s="218"/>
      <c r="N181" s="219"/>
      <c r="O181" s="219"/>
      <c r="P181" s="219"/>
      <c r="Q181" s="219"/>
      <c r="R181" s="219"/>
      <c r="S181" s="219"/>
      <c r="T181" s="22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184</v>
      </c>
      <c r="AU181" s="215" t="s">
        <v>150</v>
      </c>
      <c r="AV181" s="13" t="s">
        <v>88</v>
      </c>
      <c r="AW181" s="13" t="s">
        <v>36</v>
      </c>
      <c r="AX181" s="13" t="s">
        <v>80</v>
      </c>
      <c r="AY181" s="215" t="s">
        <v>134</v>
      </c>
    </row>
    <row r="182" s="14" customFormat="1">
      <c r="A182" s="14"/>
      <c r="B182" s="221"/>
      <c r="C182" s="14"/>
      <c r="D182" s="200" t="s">
        <v>184</v>
      </c>
      <c r="E182" s="222" t="s">
        <v>1</v>
      </c>
      <c r="F182" s="223" t="s">
        <v>259</v>
      </c>
      <c r="G182" s="14"/>
      <c r="H182" s="224">
        <v>80</v>
      </c>
      <c r="I182" s="225"/>
      <c r="J182" s="14"/>
      <c r="K182" s="14"/>
      <c r="L182" s="221"/>
      <c r="M182" s="226"/>
      <c r="N182" s="227"/>
      <c r="O182" s="227"/>
      <c r="P182" s="227"/>
      <c r="Q182" s="227"/>
      <c r="R182" s="227"/>
      <c r="S182" s="227"/>
      <c r="T182" s="22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22" t="s">
        <v>184</v>
      </c>
      <c r="AU182" s="222" t="s">
        <v>150</v>
      </c>
      <c r="AV182" s="14" t="s">
        <v>90</v>
      </c>
      <c r="AW182" s="14" t="s">
        <v>36</v>
      </c>
      <c r="AX182" s="14" t="s">
        <v>88</v>
      </c>
      <c r="AY182" s="222" t="s">
        <v>134</v>
      </c>
    </row>
    <row r="183" s="2" customFormat="1" ht="16.5" customHeight="1">
      <c r="A183" s="36"/>
      <c r="B183" s="186"/>
      <c r="C183" s="187" t="s">
        <v>260</v>
      </c>
      <c r="D183" s="187" t="s">
        <v>137</v>
      </c>
      <c r="E183" s="188" t="s">
        <v>261</v>
      </c>
      <c r="F183" s="189" t="s">
        <v>235</v>
      </c>
      <c r="G183" s="190" t="s">
        <v>190</v>
      </c>
      <c r="H183" s="191">
        <v>31</v>
      </c>
      <c r="I183" s="192"/>
      <c r="J183" s="193">
        <f>ROUND(I183*H183,2)</f>
        <v>0</v>
      </c>
      <c r="K183" s="189" t="s">
        <v>1</v>
      </c>
      <c r="L183" s="37"/>
      <c r="M183" s="194" t="s">
        <v>1</v>
      </c>
      <c r="N183" s="195" t="s">
        <v>45</v>
      </c>
      <c r="O183" s="75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8" t="s">
        <v>133</v>
      </c>
      <c r="AT183" s="198" t="s">
        <v>137</v>
      </c>
      <c r="AU183" s="198" t="s">
        <v>150</v>
      </c>
      <c r="AY183" s="17" t="s">
        <v>134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7" t="s">
        <v>88</v>
      </c>
      <c r="BK183" s="199">
        <f>ROUND(I183*H183,2)</f>
        <v>0</v>
      </c>
      <c r="BL183" s="17" t="s">
        <v>133</v>
      </c>
      <c r="BM183" s="198" t="s">
        <v>262</v>
      </c>
    </row>
    <row r="184" s="13" customFormat="1">
      <c r="A184" s="13"/>
      <c r="B184" s="214"/>
      <c r="C184" s="13"/>
      <c r="D184" s="200" t="s">
        <v>184</v>
      </c>
      <c r="E184" s="215" t="s">
        <v>1</v>
      </c>
      <c r="F184" s="216" t="s">
        <v>258</v>
      </c>
      <c r="G184" s="13"/>
      <c r="H184" s="215" t="s">
        <v>1</v>
      </c>
      <c r="I184" s="217"/>
      <c r="J184" s="13"/>
      <c r="K184" s="13"/>
      <c r="L184" s="214"/>
      <c r="M184" s="218"/>
      <c r="N184" s="219"/>
      <c r="O184" s="219"/>
      <c r="P184" s="219"/>
      <c r="Q184" s="219"/>
      <c r="R184" s="219"/>
      <c r="S184" s="219"/>
      <c r="T184" s="22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184</v>
      </c>
      <c r="AU184" s="215" t="s">
        <v>150</v>
      </c>
      <c r="AV184" s="13" t="s">
        <v>88</v>
      </c>
      <c r="AW184" s="13" t="s">
        <v>36</v>
      </c>
      <c r="AX184" s="13" t="s">
        <v>80</v>
      </c>
      <c r="AY184" s="215" t="s">
        <v>134</v>
      </c>
    </row>
    <row r="185" s="14" customFormat="1">
      <c r="A185" s="14"/>
      <c r="B185" s="221"/>
      <c r="C185" s="14"/>
      <c r="D185" s="200" t="s">
        <v>184</v>
      </c>
      <c r="E185" s="222" t="s">
        <v>1</v>
      </c>
      <c r="F185" s="223" t="s">
        <v>263</v>
      </c>
      <c r="G185" s="14"/>
      <c r="H185" s="224">
        <v>31</v>
      </c>
      <c r="I185" s="225"/>
      <c r="J185" s="14"/>
      <c r="K185" s="14"/>
      <c r="L185" s="221"/>
      <c r="M185" s="226"/>
      <c r="N185" s="227"/>
      <c r="O185" s="227"/>
      <c r="P185" s="227"/>
      <c r="Q185" s="227"/>
      <c r="R185" s="227"/>
      <c r="S185" s="227"/>
      <c r="T185" s="22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22" t="s">
        <v>184</v>
      </c>
      <c r="AU185" s="222" t="s">
        <v>150</v>
      </c>
      <c r="AV185" s="14" t="s">
        <v>90</v>
      </c>
      <c r="AW185" s="14" t="s">
        <v>36</v>
      </c>
      <c r="AX185" s="14" t="s">
        <v>88</v>
      </c>
      <c r="AY185" s="222" t="s">
        <v>134</v>
      </c>
    </row>
    <row r="186" s="12" customFormat="1" ht="20.88" customHeight="1">
      <c r="A186" s="12"/>
      <c r="B186" s="173"/>
      <c r="C186" s="12"/>
      <c r="D186" s="174" t="s">
        <v>79</v>
      </c>
      <c r="E186" s="184" t="s">
        <v>264</v>
      </c>
      <c r="F186" s="184" t="s">
        <v>265</v>
      </c>
      <c r="G186" s="12"/>
      <c r="H186" s="12"/>
      <c r="I186" s="176"/>
      <c r="J186" s="185">
        <f>BK186</f>
        <v>0</v>
      </c>
      <c r="K186" s="12"/>
      <c r="L186" s="173"/>
      <c r="M186" s="178"/>
      <c r="N186" s="179"/>
      <c r="O186" s="179"/>
      <c r="P186" s="180">
        <f>SUM(P187:P201)</f>
        <v>0</v>
      </c>
      <c r="Q186" s="179"/>
      <c r="R186" s="180">
        <f>SUM(R187:R201)</f>
        <v>0</v>
      </c>
      <c r="S186" s="179"/>
      <c r="T186" s="181">
        <f>SUM(T187:T201)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74" t="s">
        <v>133</v>
      </c>
      <c r="AT186" s="182" t="s">
        <v>79</v>
      </c>
      <c r="AU186" s="182" t="s">
        <v>90</v>
      </c>
      <c r="AY186" s="174" t="s">
        <v>134</v>
      </c>
      <c r="BK186" s="183">
        <f>SUM(BK187:BK201)</f>
        <v>0</v>
      </c>
    </row>
    <row r="187" s="2" customFormat="1" ht="21.75" customHeight="1">
      <c r="A187" s="36"/>
      <c r="B187" s="186"/>
      <c r="C187" s="187" t="s">
        <v>266</v>
      </c>
      <c r="D187" s="187" t="s">
        <v>137</v>
      </c>
      <c r="E187" s="188" t="s">
        <v>267</v>
      </c>
      <c r="F187" s="189" t="s">
        <v>268</v>
      </c>
      <c r="G187" s="190" t="s">
        <v>140</v>
      </c>
      <c r="H187" s="191">
        <v>77</v>
      </c>
      <c r="I187" s="192"/>
      <c r="J187" s="193">
        <f>ROUND(I187*H187,2)</f>
        <v>0</v>
      </c>
      <c r="K187" s="189" t="s">
        <v>1</v>
      </c>
      <c r="L187" s="37"/>
      <c r="M187" s="194" t="s">
        <v>1</v>
      </c>
      <c r="N187" s="195" t="s">
        <v>45</v>
      </c>
      <c r="O187" s="75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8" t="s">
        <v>133</v>
      </c>
      <c r="AT187" s="198" t="s">
        <v>137</v>
      </c>
      <c r="AU187" s="198" t="s">
        <v>150</v>
      </c>
      <c r="AY187" s="17" t="s">
        <v>134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7" t="s">
        <v>88</v>
      </c>
      <c r="BK187" s="199">
        <f>ROUND(I187*H187,2)</f>
        <v>0</v>
      </c>
      <c r="BL187" s="17" t="s">
        <v>133</v>
      </c>
      <c r="BM187" s="198" t="s">
        <v>269</v>
      </c>
    </row>
    <row r="188" s="13" customFormat="1">
      <c r="A188" s="13"/>
      <c r="B188" s="214"/>
      <c r="C188" s="13"/>
      <c r="D188" s="200" t="s">
        <v>184</v>
      </c>
      <c r="E188" s="215" t="s">
        <v>1</v>
      </c>
      <c r="F188" s="216" t="s">
        <v>270</v>
      </c>
      <c r="G188" s="13"/>
      <c r="H188" s="215" t="s">
        <v>1</v>
      </c>
      <c r="I188" s="217"/>
      <c r="J188" s="13"/>
      <c r="K188" s="13"/>
      <c r="L188" s="214"/>
      <c r="M188" s="218"/>
      <c r="N188" s="219"/>
      <c r="O188" s="219"/>
      <c r="P188" s="219"/>
      <c r="Q188" s="219"/>
      <c r="R188" s="219"/>
      <c r="S188" s="219"/>
      <c r="T188" s="22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5" t="s">
        <v>184</v>
      </c>
      <c r="AU188" s="215" t="s">
        <v>150</v>
      </c>
      <c r="AV188" s="13" t="s">
        <v>88</v>
      </c>
      <c r="AW188" s="13" t="s">
        <v>36</v>
      </c>
      <c r="AX188" s="13" t="s">
        <v>80</v>
      </c>
      <c r="AY188" s="215" t="s">
        <v>134</v>
      </c>
    </row>
    <row r="189" s="14" customFormat="1">
      <c r="A189" s="14"/>
      <c r="B189" s="221"/>
      <c r="C189" s="14"/>
      <c r="D189" s="200" t="s">
        <v>184</v>
      </c>
      <c r="E189" s="222" t="s">
        <v>1</v>
      </c>
      <c r="F189" s="223" t="s">
        <v>271</v>
      </c>
      <c r="G189" s="14"/>
      <c r="H189" s="224">
        <v>77</v>
      </c>
      <c r="I189" s="225"/>
      <c r="J189" s="14"/>
      <c r="K189" s="14"/>
      <c r="L189" s="221"/>
      <c r="M189" s="226"/>
      <c r="N189" s="227"/>
      <c r="O189" s="227"/>
      <c r="P189" s="227"/>
      <c r="Q189" s="227"/>
      <c r="R189" s="227"/>
      <c r="S189" s="227"/>
      <c r="T189" s="22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22" t="s">
        <v>184</v>
      </c>
      <c r="AU189" s="222" t="s">
        <v>150</v>
      </c>
      <c r="AV189" s="14" t="s">
        <v>90</v>
      </c>
      <c r="AW189" s="14" t="s">
        <v>36</v>
      </c>
      <c r="AX189" s="14" t="s">
        <v>88</v>
      </c>
      <c r="AY189" s="222" t="s">
        <v>134</v>
      </c>
    </row>
    <row r="190" s="2" customFormat="1" ht="16.5" customHeight="1">
      <c r="A190" s="36"/>
      <c r="B190" s="186"/>
      <c r="C190" s="187" t="s">
        <v>272</v>
      </c>
      <c r="D190" s="187" t="s">
        <v>137</v>
      </c>
      <c r="E190" s="188" t="s">
        <v>273</v>
      </c>
      <c r="F190" s="189" t="s">
        <v>235</v>
      </c>
      <c r="G190" s="190" t="s">
        <v>190</v>
      </c>
      <c r="H190" s="191">
        <v>2.6000000000000001</v>
      </c>
      <c r="I190" s="192"/>
      <c r="J190" s="193">
        <f>ROUND(I190*H190,2)</f>
        <v>0</v>
      </c>
      <c r="K190" s="189" t="s">
        <v>1</v>
      </c>
      <c r="L190" s="37"/>
      <c r="M190" s="194" t="s">
        <v>1</v>
      </c>
      <c r="N190" s="195" t="s">
        <v>45</v>
      </c>
      <c r="O190" s="75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8" t="s">
        <v>133</v>
      </c>
      <c r="AT190" s="198" t="s">
        <v>137</v>
      </c>
      <c r="AU190" s="198" t="s">
        <v>150</v>
      </c>
      <c r="AY190" s="17" t="s">
        <v>134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7" t="s">
        <v>88</v>
      </c>
      <c r="BK190" s="199">
        <f>ROUND(I190*H190,2)</f>
        <v>0</v>
      </c>
      <c r="BL190" s="17" t="s">
        <v>133</v>
      </c>
      <c r="BM190" s="198" t="s">
        <v>274</v>
      </c>
    </row>
    <row r="191" s="13" customFormat="1">
      <c r="A191" s="13"/>
      <c r="B191" s="214"/>
      <c r="C191" s="13"/>
      <c r="D191" s="200" t="s">
        <v>184</v>
      </c>
      <c r="E191" s="215" t="s">
        <v>1</v>
      </c>
      <c r="F191" s="216" t="s">
        <v>270</v>
      </c>
      <c r="G191" s="13"/>
      <c r="H191" s="215" t="s">
        <v>1</v>
      </c>
      <c r="I191" s="217"/>
      <c r="J191" s="13"/>
      <c r="K191" s="13"/>
      <c r="L191" s="214"/>
      <c r="M191" s="218"/>
      <c r="N191" s="219"/>
      <c r="O191" s="219"/>
      <c r="P191" s="219"/>
      <c r="Q191" s="219"/>
      <c r="R191" s="219"/>
      <c r="S191" s="219"/>
      <c r="T191" s="22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5" t="s">
        <v>184</v>
      </c>
      <c r="AU191" s="215" t="s">
        <v>150</v>
      </c>
      <c r="AV191" s="13" t="s">
        <v>88</v>
      </c>
      <c r="AW191" s="13" t="s">
        <v>36</v>
      </c>
      <c r="AX191" s="13" t="s">
        <v>80</v>
      </c>
      <c r="AY191" s="215" t="s">
        <v>134</v>
      </c>
    </row>
    <row r="192" s="14" customFormat="1">
      <c r="A192" s="14"/>
      <c r="B192" s="221"/>
      <c r="C192" s="14"/>
      <c r="D192" s="200" t="s">
        <v>184</v>
      </c>
      <c r="E192" s="222" t="s">
        <v>1</v>
      </c>
      <c r="F192" s="223" t="s">
        <v>275</v>
      </c>
      <c r="G192" s="14"/>
      <c r="H192" s="224">
        <v>2.6000000000000001</v>
      </c>
      <c r="I192" s="225"/>
      <c r="J192" s="14"/>
      <c r="K192" s="14"/>
      <c r="L192" s="221"/>
      <c r="M192" s="226"/>
      <c r="N192" s="227"/>
      <c r="O192" s="227"/>
      <c r="P192" s="227"/>
      <c r="Q192" s="227"/>
      <c r="R192" s="227"/>
      <c r="S192" s="227"/>
      <c r="T192" s="22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22" t="s">
        <v>184</v>
      </c>
      <c r="AU192" s="222" t="s">
        <v>150</v>
      </c>
      <c r="AV192" s="14" t="s">
        <v>90</v>
      </c>
      <c r="AW192" s="14" t="s">
        <v>36</v>
      </c>
      <c r="AX192" s="14" t="s">
        <v>88</v>
      </c>
      <c r="AY192" s="222" t="s">
        <v>134</v>
      </c>
    </row>
    <row r="193" s="2" customFormat="1" ht="21.75" customHeight="1">
      <c r="A193" s="36"/>
      <c r="B193" s="186"/>
      <c r="C193" s="187" t="s">
        <v>276</v>
      </c>
      <c r="D193" s="187" t="s">
        <v>137</v>
      </c>
      <c r="E193" s="188" t="s">
        <v>277</v>
      </c>
      <c r="F193" s="189" t="s">
        <v>278</v>
      </c>
      <c r="G193" s="190" t="s">
        <v>279</v>
      </c>
      <c r="H193" s="191">
        <v>6.2000000000000002</v>
      </c>
      <c r="I193" s="192"/>
      <c r="J193" s="193">
        <f>ROUND(I193*H193,2)</f>
        <v>0</v>
      </c>
      <c r="K193" s="189" t="s">
        <v>1</v>
      </c>
      <c r="L193" s="37"/>
      <c r="M193" s="194" t="s">
        <v>1</v>
      </c>
      <c r="N193" s="195" t="s">
        <v>45</v>
      </c>
      <c r="O193" s="75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8" t="s">
        <v>133</v>
      </c>
      <c r="AT193" s="198" t="s">
        <v>137</v>
      </c>
      <c r="AU193" s="198" t="s">
        <v>150</v>
      </c>
      <c r="AY193" s="17" t="s">
        <v>134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7" t="s">
        <v>88</v>
      </c>
      <c r="BK193" s="199">
        <f>ROUND(I193*H193,2)</f>
        <v>0</v>
      </c>
      <c r="BL193" s="17" t="s">
        <v>133</v>
      </c>
      <c r="BM193" s="198" t="s">
        <v>280</v>
      </c>
    </row>
    <row r="194" s="13" customFormat="1">
      <c r="A194" s="13"/>
      <c r="B194" s="214"/>
      <c r="C194" s="13"/>
      <c r="D194" s="200" t="s">
        <v>184</v>
      </c>
      <c r="E194" s="215" t="s">
        <v>1</v>
      </c>
      <c r="F194" s="216" t="s">
        <v>270</v>
      </c>
      <c r="G194" s="13"/>
      <c r="H194" s="215" t="s">
        <v>1</v>
      </c>
      <c r="I194" s="217"/>
      <c r="J194" s="13"/>
      <c r="K194" s="13"/>
      <c r="L194" s="214"/>
      <c r="M194" s="218"/>
      <c r="N194" s="219"/>
      <c r="O194" s="219"/>
      <c r="P194" s="219"/>
      <c r="Q194" s="219"/>
      <c r="R194" s="219"/>
      <c r="S194" s="219"/>
      <c r="T194" s="22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5" t="s">
        <v>184</v>
      </c>
      <c r="AU194" s="215" t="s">
        <v>150</v>
      </c>
      <c r="AV194" s="13" t="s">
        <v>88</v>
      </c>
      <c r="AW194" s="13" t="s">
        <v>36</v>
      </c>
      <c r="AX194" s="13" t="s">
        <v>80</v>
      </c>
      <c r="AY194" s="215" t="s">
        <v>134</v>
      </c>
    </row>
    <row r="195" s="14" customFormat="1">
      <c r="A195" s="14"/>
      <c r="B195" s="221"/>
      <c r="C195" s="14"/>
      <c r="D195" s="200" t="s">
        <v>184</v>
      </c>
      <c r="E195" s="222" t="s">
        <v>1</v>
      </c>
      <c r="F195" s="223" t="s">
        <v>281</v>
      </c>
      <c r="G195" s="14"/>
      <c r="H195" s="224">
        <v>6.2000000000000002</v>
      </c>
      <c r="I195" s="225"/>
      <c r="J195" s="14"/>
      <c r="K195" s="14"/>
      <c r="L195" s="221"/>
      <c r="M195" s="226"/>
      <c r="N195" s="227"/>
      <c r="O195" s="227"/>
      <c r="P195" s="227"/>
      <c r="Q195" s="227"/>
      <c r="R195" s="227"/>
      <c r="S195" s="227"/>
      <c r="T195" s="22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22" t="s">
        <v>184</v>
      </c>
      <c r="AU195" s="222" t="s">
        <v>150</v>
      </c>
      <c r="AV195" s="14" t="s">
        <v>90</v>
      </c>
      <c r="AW195" s="14" t="s">
        <v>36</v>
      </c>
      <c r="AX195" s="14" t="s">
        <v>88</v>
      </c>
      <c r="AY195" s="222" t="s">
        <v>134</v>
      </c>
    </row>
    <row r="196" s="2" customFormat="1" ht="16.5" customHeight="1">
      <c r="A196" s="36"/>
      <c r="B196" s="186"/>
      <c r="C196" s="187" t="s">
        <v>282</v>
      </c>
      <c r="D196" s="187" t="s">
        <v>137</v>
      </c>
      <c r="E196" s="188" t="s">
        <v>283</v>
      </c>
      <c r="F196" s="189" t="s">
        <v>284</v>
      </c>
      <c r="G196" s="190" t="s">
        <v>140</v>
      </c>
      <c r="H196" s="191">
        <v>4.5</v>
      </c>
      <c r="I196" s="192"/>
      <c r="J196" s="193">
        <f>ROUND(I196*H196,2)</f>
        <v>0</v>
      </c>
      <c r="K196" s="189" t="s">
        <v>1</v>
      </c>
      <c r="L196" s="37"/>
      <c r="M196" s="194" t="s">
        <v>1</v>
      </c>
      <c r="N196" s="195" t="s">
        <v>45</v>
      </c>
      <c r="O196" s="75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8" t="s">
        <v>133</v>
      </c>
      <c r="AT196" s="198" t="s">
        <v>137</v>
      </c>
      <c r="AU196" s="198" t="s">
        <v>150</v>
      </c>
      <c r="AY196" s="17" t="s">
        <v>134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7" t="s">
        <v>88</v>
      </c>
      <c r="BK196" s="199">
        <f>ROUND(I196*H196,2)</f>
        <v>0</v>
      </c>
      <c r="BL196" s="17" t="s">
        <v>133</v>
      </c>
      <c r="BM196" s="198" t="s">
        <v>285</v>
      </c>
    </row>
    <row r="197" s="13" customFormat="1">
      <c r="A197" s="13"/>
      <c r="B197" s="214"/>
      <c r="C197" s="13"/>
      <c r="D197" s="200" t="s">
        <v>184</v>
      </c>
      <c r="E197" s="215" t="s">
        <v>1</v>
      </c>
      <c r="F197" s="216" t="s">
        <v>270</v>
      </c>
      <c r="G197" s="13"/>
      <c r="H197" s="215" t="s">
        <v>1</v>
      </c>
      <c r="I197" s="217"/>
      <c r="J197" s="13"/>
      <c r="K197" s="13"/>
      <c r="L197" s="214"/>
      <c r="M197" s="218"/>
      <c r="N197" s="219"/>
      <c r="O197" s="219"/>
      <c r="P197" s="219"/>
      <c r="Q197" s="219"/>
      <c r="R197" s="219"/>
      <c r="S197" s="219"/>
      <c r="T197" s="22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15" t="s">
        <v>184</v>
      </c>
      <c r="AU197" s="215" t="s">
        <v>150</v>
      </c>
      <c r="AV197" s="13" t="s">
        <v>88</v>
      </c>
      <c r="AW197" s="13" t="s">
        <v>36</v>
      </c>
      <c r="AX197" s="13" t="s">
        <v>80</v>
      </c>
      <c r="AY197" s="215" t="s">
        <v>134</v>
      </c>
    </row>
    <row r="198" s="14" customFormat="1">
      <c r="A198" s="14"/>
      <c r="B198" s="221"/>
      <c r="C198" s="14"/>
      <c r="D198" s="200" t="s">
        <v>184</v>
      </c>
      <c r="E198" s="222" t="s">
        <v>1</v>
      </c>
      <c r="F198" s="223" t="s">
        <v>286</v>
      </c>
      <c r="G198" s="14"/>
      <c r="H198" s="224">
        <v>4.5</v>
      </c>
      <c r="I198" s="225"/>
      <c r="J198" s="14"/>
      <c r="K198" s="14"/>
      <c r="L198" s="221"/>
      <c r="M198" s="226"/>
      <c r="N198" s="227"/>
      <c r="O198" s="227"/>
      <c r="P198" s="227"/>
      <c r="Q198" s="227"/>
      <c r="R198" s="227"/>
      <c r="S198" s="227"/>
      <c r="T198" s="22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22" t="s">
        <v>184</v>
      </c>
      <c r="AU198" s="222" t="s">
        <v>150</v>
      </c>
      <c r="AV198" s="14" t="s">
        <v>90</v>
      </c>
      <c r="AW198" s="14" t="s">
        <v>36</v>
      </c>
      <c r="AX198" s="14" t="s">
        <v>88</v>
      </c>
      <c r="AY198" s="222" t="s">
        <v>134</v>
      </c>
    </row>
    <row r="199" s="2" customFormat="1" ht="16.5" customHeight="1">
      <c r="A199" s="36"/>
      <c r="B199" s="186"/>
      <c r="C199" s="187" t="s">
        <v>287</v>
      </c>
      <c r="D199" s="187" t="s">
        <v>137</v>
      </c>
      <c r="E199" s="188" t="s">
        <v>288</v>
      </c>
      <c r="F199" s="189" t="s">
        <v>289</v>
      </c>
      <c r="G199" s="190" t="s">
        <v>140</v>
      </c>
      <c r="H199" s="191">
        <v>8</v>
      </c>
      <c r="I199" s="192"/>
      <c r="J199" s="193">
        <f>ROUND(I199*H199,2)</f>
        <v>0</v>
      </c>
      <c r="K199" s="189" t="s">
        <v>1</v>
      </c>
      <c r="L199" s="37"/>
      <c r="M199" s="194" t="s">
        <v>1</v>
      </c>
      <c r="N199" s="195" t="s">
        <v>45</v>
      </c>
      <c r="O199" s="75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8" t="s">
        <v>133</v>
      </c>
      <c r="AT199" s="198" t="s">
        <v>137</v>
      </c>
      <c r="AU199" s="198" t="s">
        <v>150</v>
      </c>
      <c r="AY199" s="17" t="s">
        <v>134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7" t="s">
        <v>88</v>
      </c>
      <c r="BK199" s="199">
        <f>ROUND(I199*H199,2)</f>
        <v>0</v>
      </c>
      <c r="BL199" s="17" t="s">
        <v>133</v>
      </c>
      <c r="BM199" s="198" t="s">
        <v>290</v>
      </c>
    </row>
    <row r="200" s="13" customFormat="1">
      <c r="A200" s="13"/>
      <c r="B200" s="214"/>
      <c r="C200" s="13"/>
      <c r="D200" s="200" t="s">
        <v>184</v>
      </c>
      <c r="E200" s="215" t="s">
        <v>1</v>
      </c>
      <c r="F200" s="216" t="s">
        <v>270</v>
      </c>
      <c r="G200" s="13"/>
      <c r="H200" s="215" t="s">
        <v>1</v>
      </c>
      <c r="I200" s="217"/>
      <c r="J200" s="13"/>
      <c r="K200" s="13"/>
      <c r="L200" s="214"/>
      <c r="M200" s="218"/>
      <c r="N200" s="219"/>
      <c r="O200" s="219"/>
      <c r="P200" s="219"/>
      <c r="Q200" s="219"/>
      <c r="R200" s="219"/>
      <c r="S200" s="219"/>
      <c r="T200" s="22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5" t="s">
        <v>184</v>
      </c>
      <c r="AU200" s="215" t="s">
        <v>150</v>
      </c>
      <c r="AV200" s="13" t="s">
        <v>88</v>
      </c>
      <c r="AW200" s="13" t="s">
        <v>36</v>
      </c>
      <c r="AX200" s="13" t="s">
        <v>80</v>
      </c>
      <c r="AY200" s="215" t="s">
        <v>134</v>
      </c>
    </row>
    <row r="201" s="14" customFormat="1">
      <c r="A201" s="14"/>
      <c r="B201" s="221"/>
      <c r="C201" s="14"/>
      <c r="D201" s="200" t="s">
        <v>184</v>
      </c>
      <c r="E201" s="222" t="s">
        <v>1</v>
      </c>
      <c r="F201" s="223" t="s">
        <v>291</v>
      </c>
      <c r="G201" s="14"/>
      <c r="H201" s="224">
        <v>8</v>
      </c>
      <c r="I201" s="225"/>
      <c r="J201" s="14"/>
      <c r="K201" s="14"/>
      <c r="L201" s="221"/>
      <c r="M201" s="226"/>
      <c r="N201" s="227"/>
      <c r="O201" s="227"/>
      <c r="P201" s="227"/>
      <c r="Q201" s="227"/>
      <c r="R201" s="227"/>
      <c r="S201" s="227"/>
      <c r="T201" s="22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22" t="s">
        <v>184</v>
      </c>
      <c r="AU201" s="222" t="s">
        <v>150</v>
      </c>
      <c r="AV201" s="14" t="s">
        <v>90</v>
      </c>
      <c r="AW201" s="14" t="s">
        <v>36</v>
      </c>
      <c r="AX201" s="14" t="s">
        <v>88</v>
      </c>
      <c r="AY201" s="222" t="s">
        <v>134</v>
      </c>
    </row>
    <row r="202" s="12" customFormat="1" ht="20.88" customHeight="1">
      <c r="A202" s="12"/>
      <c r="B202" s="173"/>
      <c r="C202" s="12"/>
      <c r="D202" s="174" t="s">
        <v>79</v>
      </c>
      <c r="E202" s="184" t="s">
        <v>292</v>
      </c>
      <c r="F202" s="184" t="s">
        <v>293</v>
      </c>
      <c r="G202" s="12"/>
      <c r="H202" s="12"/>
      <c r="I202" s="176"/>
      <c r="J202" s="185">
        <f>BK202</f>
        <v>0</v>
      </c>
      <c r="K202" s="12"/>
      <c r="L202" s="173"/>
      <c r="M202" s="178"/>
      <c r="N202" s="179"/>
      <c r="O202" s="179"/>
      <c r="P202" s="180">
        <f>SUM(P203:P217)</f>
        <v>0</v>
      </c>
      <c r="Q202" s="179"/>
      <c r="R202" s="180">
        <f>SUM(R203:R217)</f>
        <v>0</v>
      </c>
      <c r="S202" s="179"/>
      <c r="T202" s="181">
        <f>SUM(T203:T217)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74" t="s">
        <v>133</v>
      </c>
      <c r="AT202" s="182" t="s">
        <v>79</v>
      </c>
      <c r="AU202" s="182" t="s">
        <v>90</v>
      </c>
      <c r="AY202" s="174" t="s">
        <v>134</v>
      </c>
      <c r="BK202" s="183">
        <f>SUM(BK203:BK217)</f>
        <v>0</v>
      </c>
    </row>
    <row r="203" s="2" customFormat="1" ht="16.5" customHeight="1">
      <c r="A203" s="36"/>
      <c r="B203" s="186"/>
      <c r="C203" s="187" t="s">
        <v>294</v>
      </c>
      <c r="D203" s="187" t="s">
        <v>137</v>
      </c>
      <c r="E203" s="188" t="s">
        <v>295</v>
      </c>
      <c r="F203" s="189" t="s">
        <v>296</v>
      </c>
      <c r="G203" s="190" t="s">
        <v>245</v>
      </c>
      <c r="H203" s="191">
        <v>1</v>
      </c>
      <c r="I203" s="192"/>
      <c r="J203" s="193">
        <f>ROUND(I203*H203,2)</f>
        <v>0</v>
      </c>
      <c r="K203" s="189" t="s">
        <v>1</v>
      </c>
      <c r="L203" s="37"/>
      <c r="M203" s="194" t="s">
        <v>1</v>
      </c>
      <c r="N203" s="195" t="s">
        <v>45</v>
      </c>
      <c r="O203" s="75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8" t="s">
        <v>133</v>
      </c>
      <c r="AT203" s="198" t="s">
        <v>137</v>
      </c>
      <c r="AU203" s="198" t="s">
        <v>150</v>
      </c>
      <c r="AY203" s="17" t="s">
        <v>134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7" t="s">
        <v>88</v>
      </c>
      <c r="BK203" s="199">
        <f>ROUND(I203*H203,2)</f>
        <v>0</v>
      </c>
      <c r="BL203" s="17" t="s">
        <v>133</v>
      </c>
      <c r="BM203" s="198" t="s">
        <v>297</v>
      </c>
    </row>
    <row r="204" s="13" customFormat="1">
      <c r="A204" s="13"/>
      <c r="B204" s="214"/>
      <c r="C204" s="13"/>
      <c r="D204" s="200" t="s">
        <v>184</v>
      </c>
      <c r="E204" s="215" t="s">
        <v>1</v>
      </c>
      <c r="F204" s="216" t="s">
        <v>298</v>
      </c>
      <c r="G204" s="13"/>
      <c r="H204" s="215" t="s">
        <v>1</v>
      </c>
      <c r="I204" s="217"/>
      <c r="J204" s="13"/>
      <c r="K204" s="13"/>
      <c r="L204" s="214"/>
      <c r="M204" s="218"/>
      <c r="N204" s="219"/>
      <c r="O204" s="219"/>
      <c r="P204" s="219"/>
      <c r="Q204" s="219"/>
      <c r="R204" s="219"/>
      <c r="S204" s="219"/>
      <c r="T204" s="22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5" t="s">
        <v>184</v>
      </c>
      <c r="AU204" s="215" t="s">
        <v>150</v>
      </c>
      <c r="AV204" s="13" t="s">
        <v>88</v>
      </c>
      <c r="AW204" s="13" t="s">
        <v>36</v>
      </c>
      <c r="AX204" s="13" t="s">
        <v>80</v>
      </c>
      <c r="AY204" s="215" t="s">
        <v>134</v>
      </c>
    </row>
    <row r="205" s="14" customFormat="1">
      <c r="A205" s="14"/>
      <c r="B205" s="221"/>
      <c r="C205" s="14"/>
      <c r="D205" s="200" t="s">
        <v>184</v>
      </c>
      <c r="E205" s="222" t="s">
        <v>1</v>
      </c>
      <c r="F205" s="223" t="s">
        <v>299</v>
      </c>
      <c r="G205" s="14"/>
      <c r="H205" s="224">
        <v>1</v>
      </c>
      <c r="I205" s="225"/>
      <c r="J205" s="14"/>
      <c r="K205" s="14"/>
      <c r="L205" s="221"/>
      <c r="M205" s="226"/>
      <c r="N205" s="227"/>
      <c r="O205" s="227"/>
      <c r="P205" s="227"/>
      <c r="Q205" s="227"/>
      <c r="R205" s="227"/>
      <c r="S205" s="227"/>
      <c r="T205" s="22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22" t="s">
        <v>184</v>
      </c>
      <c r="AU205" s="222" t="s">
        <v>150</v>
      </c>
      <c r="AV205" s="14" t="s">
        <v>90</v>
      </c>
      <c r="AW205" s="14" t="s">
        <v>36</v>
      </c>
      <c r="AX205" s="14" t="s">
        <v>88</v>
      </c>
      <c r="AY205" s="222" t="s">
        <v>134</v>
      </c>
    </row>
    <row r="206" s="2" customFormat="1" ht="16.5" customHeight="1">
      <c r="A206" s="36"/>
      <c r="B206" s="186"/>
      <c r="C206" s="187" t="s">
        <v>300</v>
      </c>
      <c r="D206" s="187" t="s">
        <v>137</v>
      </c>
      <c r="E206" s="188" t="s">
        <v>301</v>
      </c>
      <c r="F206" s="189" t="s">
        <v>302</v>
      </c>
      <c r="G206" s="190" t="s">
        <v>140</v>
      </c>
      <c r="H206" s="191">
        <v>400</v>
      </c>
      <c r="I206" s="192"/>
      <c r="J206" s="193">
        <f>ROUND(I206*H206,2)</f>
        <v>0</v>
      </c>
      <c r="K206" s="189" t="s">
        <v>1</v>
      </c>
      <c r="L206" s="37"/>
      <c r="M206" s="194" t="s">
        <v>1</v>
      </c>
      <c r="N206" s="195" t="s">
        <v>45</v>
      </c>
      <c r="O206" s="75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8" t="s">
        <v>133</v>
      </c>
      <c r="AT206" s="198" t="s">
        <v>137</v>
      </c>
      <c r="AU206" s="198" t="s">
        <v>150</v>
      </c>
      <c r="AY206" s="17" t="s">
        <v>134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7" t="s">
        <v>88</v>
      </c>
      <c r="BK206" s="199">
        <f>ROUND(I206*H206,2)</f>
        <v>0</v>
      </c>
      <c r="BL206" s="17" t="s">
        <v>133</v>
      </c>
      <c r="BM206" s="198" t="s">
        <v>303</v>
      </c>
    </row>
    <row r="207" s="13" customFormat="1">
      <c r="A207" s="13"/>
      <c r="B207" s="214"/>
      <c r="C207" s="13"/>
      <c r="D207" s="200" t="s">
        <v>184</v>
      </c>
      <c r="E207" s="215" t="s">
        <v>1</v>
      </c>
      <c r="F207" s="216" t="s">
        <v>298</v>
      </c>
      <c r="G207" s="13"/>
      <c r="H207" s="215" t="s">
        <v>1</v>
      </c>
      <c r="I207" s="217"/>
      <c r="J207" s="13"/>
      <c r="K207" s="13"/>
      <c r="L207" s="214"/>
      <c r="M207" s="218"/>
      <c r="N207" s="219"/>
      <c r="O207" s="219"/>
      <c r="P207" s="219"/>
      <c r="Q207" s="219"/>
      <c r="R207" s="219"/>
      <c r="S207" s="219"/>
      <c r="T207" s="22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5" t="s">
        <v>184</v>
      </c>
      <c r="AU207" s="215" t="s">
        <v>150</v>
      </c>
      <c r="AV207" s="13" t="s">
        <v>88</v>
      </c>
      <c r="AW207" s="13" t="s">
        <v>36</v>
      </c>
      <c r="AX207" s="13" t="s">
        <v>80</v>
      </c>
      <c r="AY207" s="215" t="s">
        <v>134</v>
      </c>
    </row>
    <row r="208" s="14" customFormat="1">
      <c r="A208" s="14"/>
      <c r="B208" s="221"/>
      <c r="C208" s="14"/>
      <c r="D208" s="200" t="s">
        <v>184</v>
      </c>
      <c r="E208" s="222" t="s">
        <v>1</v>
      </c>
      <c r="F208" s="223" t="s">
        <v>304</v>
      </c>
      <c r="G208" s="14"/>
      <c r="H208" s="224">
        <v>400</v>
      </c>
      <c r="I208" s="225"/>
      <c r="J208" s="14"/>
      <c r="K208" s="14"/>
      <c r="L208" s="221"/>
      <c r="M208" s="226"/>
      <c r="N208" s="227"/>
      <c r="O208" s="227"/>
      <c r="P208" s="227"/>
      <c r="Q208" s="227"/>
      <c r="R208" s="227"/>
      <c r="S208" s="227"/>
      <c r="T208" s="22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22" t="s">
        <v>184</v>
      </c>
      <c r="AU208" s="222" t="s">
        <v>150</v>
      </c>
      <c r="AV208" s="14" t="s">
        <v>90</v>
      </c>
      <c r="AW208" s="14" t="s">
        <v>36</v>
      </c>
      <c r="AX208" s="14" t="s">
        <v>88</v>
      </c>
      <c r="AY208" s="222" t="s">
        <v>134</v>
      </c>
    </row>
    <row r="209" s="2" customFormat="1" ht="16.5" customHeight="1">
      <c r="A209" s="36"/>
      <c r="B209" s="186"/>
      <c r="C209" s="187" t="s">
        <v>305</v>
      </c>
      <c r="D209" s="187" t="s">
        <v>137</v>
      </c>
      <c r="E209" s="188" t="s">
        <v>306</v>
      </c>
      <c r="F209" s="189" t="s">
        <v>307</v>
      </c>
      <c r="G209" s="190" t="s">
        <v>245</v>
      </c>
      <c r="H209" s="191">
        <v>1</v>
      </c>
      <c r="I209" s="192"/>
      <c r="J209" s="193">
        <f>ROUND(I209*H209,2)</f>
        <v>0</v>
      </c>
      <c r="K209" s="189" t="s">
        <v>1</v>
      </c>
      <c r="L209" s="37"/>
      <c r="M209" s="194" t="s">
        <v>1</v>
      </c>
      <c r="N209" s="195" t="s">
        <v>45</v>
      </c>
      <c r="O209" s="75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8" t="s">
        <v>133</v>
      </c>
      <c r="AT209" s="198" t="s">
        <v>137</v>
      </c>
      <c r="AU209" s="198" t="s">
        <v>150</v>
      </c>
      <c r="AY209" s="17" t="s">
        <v>134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7" t="s">
        <v>88</v>
      </c>
      <c r="BK209" s="199">
        <f>ROUND(I209*H209,2)</f>
        <v>0</v>
      </c>
      <c r="BL209" s="17" t="s">
        <v>133</v>
      </c>
      <c r="BM209" s="198" t="s">
        <v>308</v>
      </c>
    </row>
    <row r="210" s="13" customFormat="1">
      <c r="A210" s="13"/>
      <c r="B210" s="214"/>
      <c r="C210" s="13"/>
      <c r="D210" s="200" t="s">
        <v>184</v>
      </c>
      <c r="E210" s="215" t="s">
        <v>1</v>
      </c>
      <c r="F210" s="216" t="s">
        <v>298</v>
      </c>
      <c r="G210" s="13"/>
      <c r="H210" s="215" t="s">
        <v>1</v>
      </c>
      <c r="I210" s="217"/>
      <c r="J210" s="13"/>
      <c r="K210" s="13"/>
      <c r="L210" s="214"/>
      <c r="M210" s="218"/>
      <c r="N210" s="219"/>
      <c r="O210" s="219"/>
      <c r="P210" s="219"/>
      <c r="Q210" s="219"/>
      <c r="R210" s="219"/>
      <c r="S210" s="219"/>
      <c r="T210" s="22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5" t="s">
        <v>184</v>
      </c>
      <c r="AU210" s="215" t="s">
        <v>150</v>
      </c>
      <c r="AV210" s="13" t="s">
        <v>88</v>
      </c>
      <c r="AW210" s="13" t="s">
        <v>36</v>
      </c>
      <c r="AX210" s="13" t="s">
        <v>80</v>
      </c>
      <c r="AY210" s="215" t="s">
        <v>134</v>
      </c>
    </row>
    <row r="211" s="14" customFormat="1">
      <c r="A211" s="14"/>
      <c r="B211" s="221"/>
      <c r="C211" s="14"/>
      <c r="D211" s="200" t="s">
        <v>184</v>
      </c>
      <c r="E211" s="222" t="s">
        <v>1</v>
      </c>
      <c r="F211" s="223" t="s">
        <v>299</v>
      </c>
      <c r="G211" s="14"/>
      <c r="H211" s="224">
        <v>1</v>
      </c>
      <c r="I211" s="225"/>
      <c r="J211" s="14"/>
      <c r="K211" s="14"/>
      <c r="L211" s="221"/>
      <c r="M211" s="226"/>
      <c r="N211" s="227"/>
      <c r="O211" s="227"/>
      <c r="P211" s="227"/>
      <c r="Q211" s="227"/>
      <c r="R211" s="227"/>
      <c r="S211" s="227"/>
      <c r="T211" s="22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22" t="s">
        <v>184</v>
      </c>
      <c r="AU211" s="222" t="s">
        <v>150</v>
      </c>
      <c r="AV211" s="14" t="s">
        <v>90</v>
      </c>
      <c r="AW211" s="14" t="s">
        <v>36</v>
      </c>
      <c r="AX211" s="14" t="s">
        <v>88</v>
      </c>
      <c r="AY211" s="222" t="s">
        <v>134</v>
      </c>
    </row>
    <row r="212" s="2" customFormat="1" ht="16.5" customHeight="1">
      <c r="A212" s="36"/>
      <c r="B212" s="186"/>
      <c r="C212" s="187" t="s">
        <v>309</v>
      </c>
      <c r="D212" s="187" t="s">
        <v>137</v>
      </c>
      <c r="E212" s="188" t="s">
        <v>310</v>
      </c>
      <c r="F212" s="189" t="s">
        <v>311</v>
      </c>
      <c r="G212" s="190" t="s">
        <v>140</v>
      </c>
      <c r="H212" s="191">
        <v>60</v>
      </c>
      <c r="I212" s="192"/>
      <c r="J212" s="193">
        <f>ROUND(I212*H212,2)</f>
        <v>0</v>
      </c>
      <c r="K212" s="189" t="s">
        <v>1</v>
      </c>
      <c r="L212" s="37"/>
      <c r="M212" s="194" t="s">
        <v>1</v>
      </c>
      <c r="N212" s="195" t="s">
        <v>45</v>
      </c>
      <c r="O212" s="75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8" t="s">
        <v>133</v>
      </c>
      <c r="AT212" s="198" t="s">
        <v>137</v>
      </c>
      <c r="AU212" s="198" t="s">
        <v>150</v>
      </c>
      <c r="AY212" s="17" t="s">
        <v>134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7" t="s">
        <v>88</v>
      </c>
      <c r="BK212" s="199">
        <f>ROUND(I212*H212,2)</f>
        <v>0</v>
      </c>
      <c r="BL212" s="17" t="s">
        <v>133</v>
      </c>
      <c r="BM212" s="198" t="s">
        <v>312</v>
      </c>
    </row>
    <row r="213" s="13" customFormat="1">
      <c r="A213" s="13"/>
      <c r="B213" s="214"/>
      <c r="C213" s="13"/>
      <c r="D213" s="200" t="s">
        <v>184</v>
      </c>
      <c r="E213" s="215" t="s">
        <v>1</v>
      </c>
      <c r="F213" s="216" t="s">
        <v>313</v>
      </c>
      <c r="G213" s="13"/>
      <c r="H213" s="215" t="s">
        <v>1</v>
      </c>
      <c r="I213" s="217"/>
      <c r="J213" s="13"/>
      <c r="K213" s="13"/>
      <c r="L213" s="214"/>
      <c r="M213" s="218"/>
      <c r="N213" s="219"/>
      <c r="O213" s="219"/>
      <c r="P213" s="219"/>
      <c r="Q213" s="219"/>
      <c r="R213" s="219"/>
      <c r="S213" s="219"/>
      <c r="T213" s="22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15" t="s">
        <v>184</v>
      </c>
      <c r="AU213" s="215" t="s">
        <v>150</v>
      </c>
      <c r="AV213" s="13" t="s">
        <v>88</v>
      </c>
      <c r="AW213" s="13" t="s">
        <v>36</v>
      </c>
      <c r="AX213" s="13" t="s">
        <v>80</v>
      </c>
      <c r="AY213" s="215" t="s">
        <v>134</v>
      </c>
    </row>
    <row r="214" s="14" customFormat="1">
      <c r="A214" s="14"/>
      <c r="B214" s="221"/>
      <c r="C214" s="14"/>
      <c r="D214" s="200" t="s">
        <v>184</v>
      </c>
      <c r="E214" s="222" t="s">
        <v>1</v>
      </c>
      <c r="F214" s="223" t="s">
        <v>314</v>
      </c>
      <c r="G214" s="14"/>
      <c r="H214" s="224">
        <v>60</v>
      </c>
      <c r="I214" s="225"/>
      <c r="J214" s="14"/>
      <c r="K214" s="14"/>
      <c r="L214" s="221"/>
      <c r="M214" s="226"/>
      <c r="N214" s="227"/>
      <c r="O214" s="227"/>
      <c r="P214" s="227"/>
      <c r="Q214" s="227"/>
      <c r="R214" s="227"/>
      <c r="S214" s="227"/>
      <c r="T214" s="22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22" t="s">
        <v>184</v>
      </c>
      <c r="AU214" s="222" t="s">
        <v>150</v>
      </c>
      <c r="AV214" s="14" t="s">
        <v>90</v>
      </c>
      <c r="AW214" s="14" t="s">
        <v>36</v>
      </c>
      <c r="AX214" s="14" t="s">
        <v>88</v>
      </c>
      <c r="AY214" s="222" t="s">
        <v>134</v>
      </c>
    </row>
    <row r="215" s="2" customFormat="1" ht="16.5" customHeight="1">
      <c r="A215" s="36"/>
      <c r="B215" s="186"/>
      <c r="C215" s="187" t="s">
        <v>315</v>
      </c>
      <c r="D215" s="187" t="s">
        <v>137</v>
      </c>
      <c r="E215" s="188" t="s">
        <v>316</v>
      </c>
      <c r="F215" s="189" t="s">
        <v>235</v>
      </c>
      <c r="G215" s="190" t="s">
        <v>190</v>
      </c>
      <c r="H215" s="191">
        <v>7.2000000000000002</v>
      </c>
      <c r="I215" s="192"/>
      <c r="J215" s="193">
        <f>ROUND(I215*H215,2)</f>
        <v>0</v>
      </c>
      <c r="K215" s="189" t="s">
        <v>1</v>
      </c>
      <c r="L215" s="37"/>
      <c r="M215" s="194" t="s">
        <v>1</v>
      </c>
      <c r="N215" s="195" t="s">
        <v>45</v>
      </c>
      <c r="O215" s="75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8" t="s">
        <v>133</v>
      </c>
      <c r="AT215" s="198" t="s">
        <v>137</v>
      </c>
      <c r="AU215" s="198" t="s">
        <v>150</v>
      </c>
      <c r="AY215" s="17" t="s">
        <v>134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7" t="s">
        <v>88</v>
      </c>
      <c r="BK215" s="199">
        <f>ROUND(I215*H215,2)</f>
        <v>0</v>
      </c>
      <c r="BL215" s="17" t="s">
        <v>133</v>
      </c>
      <c r="BM215" s="198" t="s">
        <v>317</v>
      </c>
    </row>
    <row r="216" s="13" customFormat="1">
      <c r="A216" s="13"/>
      <c r="B216" s="214"/>
      <c r="C216" s="13"/>
      <c r="D216" s="200" t="s">
        <v>184</v>
      </c>
      <c r="E216" s="215" t="s">
        <v>1</v>
      </c>
      <c r="F216" s="216" t="s">
        <v>313</v>
      </c>
      <c r="G216" s="13"/>
      <c r="H216" s="215" t="s">
        <v>1</v>
      </c>
      <c r="I216" s="217"/>
      <c r="J216" s="13"/>
      <c r="K216" s="13"/>
      <c r="L216" s="214"/>
      <c r="M216" s="218"/>
      <c r="N216" s="219"/>
      <c r="O216" s="219"/>
      <c r="P216" s="219"/>
      <c r="Q216" s="219"/>
      <c r="R216" s="219"/>
      <c r="S216" s="219"/>
      <c r="T216" s="22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15" t="s">
        <v>184</v>
      </c>
      <c r="AU216" s="215" t="s">
        <v>150</v>
      </c>
      <c r="AV216" s="13" t="s">
        <v>88</v>
      </c>
      <c r="AW216" s="13" t="s">
        <v>36</v>
      </c>
      <c r="AX216" s="13" t="s">
        <v>80</v>
      </c>
      <c r="AY216" s="215" t="s">
        <v>134</v>
      </c>
    </row>
    <row r="217" s="14" customFormat="1">
      <c r="A217" s="14"/>
      <c r="B217" s="221"/>
      <c r="C217" s="14"/>
      <c r="D217" s="200" t="s">
        <v>184</v>
      </c>
      <c r="E217" s="222" t="s">
        <v>1</v>
      </c>
      <c r="F217" s="223" t="s">
        <v>318</v>
      </c>
      <c r="G217" s="14"/>
      <c r="H217" s="224">
        <v>7.2000000000000002</v>
      </c>
      <c r="I217" s="225"/>
      <c r="J217" s="14"/>
      <c r="K217" s="14"/>
      <c r="L217" s="221"/>
      <c r="M217" s="226"/>
      <c r="N217" s="227"/>
      <c r="O217" s="227"/>
      <c r="P217" s="227"/>
      <c r="Q217" s="227"/>
      <c r="R217" s="227"/>
      <c r="S217" s="227"/>
      <c r="T217" s="22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22" t="s">
        <v>184</v>
      </c>
      <c r="AU217" s="222" t="s">
        <v>150</v>
      </c>
      <c r="AV217" s="14" t="s">
        <v>90</v>
      </c>
      <c r="AW217" s="14" t="s">
        <v>36</v>
      </c>
      <c r="AX217" s="14" t="s">
        <v>88</v>
      </c>
      <c r="AY217" s="222" t="s">
        <v>134</v>
      </c>
    </row>
    <row r="218" s="12" customFormat="1" ht="20.88" customHeight="1">
      <c r="A218" s="12"/>
      <c r="B218" s="173"/>
      <c r="C218" s="12"/>
      <c r="D218" s="174" t="s">
        <v>79</v>
      </c>
      <c r="E218" s="184" t="s">
        <v>319</v>
      </c>
      <c r="F218" s="184" t="s">
        <v>320</v>
      </c>
      <c r="G218" s="12"/>
      <c r="H218" s="12"/>
      <c r="I218" s="176"/>
      <c r="J218" s="185">
        <f>BK218</f>
        <v>0</v>
      </c>
      <c r="K218" s="12"/>
      <c r="L218" s="173"/>
      <c r="M218" s="178"/>
      <c r="N218" s="179"/>
      <c r="O218" s="179"/>
      <c r="P218" s="180">
        <f>SUM(P219:P227)</f>
        <v>0</v>
      </c>
      <c r="Q218" s="179"/>
      <c r="R218" s="180">
        <f>SUM(R219:R227)</f>
        <v>0</v>
      </c>
      <c r="S218" s="179"/>
      <c r="T218" s="181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74" t="s">
        <v>133</v>
      </c>
      <c r="AT218" s="182" t="s">
        <v>79</v>
      </c>
      <c r="AU218" s="182" t="s">
        <v>90</v>
      </c>
      <c r="AY218" s="174" t="s">
        <v>134</v>
      </c>
      <c r="BK218" s="183">
        <f>SUM(BK219:BK227)</f>
        <v>0</v>
      </c>
    </row>
    <row r="219" s="2" customFormat="1" ht="16.5" customHeight="1">
      <c r="A219" s="36"/>
      <c r="B219" s="186"/>
      <c r="C219" s="187" t="s">
        <v>321</v>
      </c>
      <c r="D219" s="187" t="s">
        <v>137</v>
      </c>
      <c r="E219" s="188" t="s">
        <v>322</v>
      </c>
      <c r="F219" s="189" t="s">
        <v>323</v>
      </c>
      <c r="G219" s="190" t="s">
        <v>146</v>
      </c>
      <c r="H219" s="191">
        <v>1</v>
      </c>
      <c r="I219" s="192"/>
      <c r="J219" s="193">
        <f>ROUND(I219*H219,2)</f>
        <v>0</v>
      </c>
      <c r="K219" s="189" t="s">
        <v>1</v>
      </c>
      <c r="L219" s="37"/>
      <c r="M219" s="194" t="s">
        <v>1</v>
      </c>
      <c r="N219" s="195" t="s">
        <v>45</v>
      </c>
      <c r="O219" s="75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8" t="s">
        <v>133</v>
      </c>
      <c r="AT219" s="198" t="s">
        <v>137</v>
      </c>
      <c r="AU219" s="198" t="s">
        <v>150</v>
      </c>
      <c r="AY219" s="17" t="s">
        <v>134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7" t="s">
        <v>88</v>
      </c>
      <c r="BK219" s="199">
        <f>ROUND(I219*H219,2)</f>
        <v>0</v>
      </c>
      <c r="BL219" s="17" t="s">
        <v>133</v>
      </c>
      <c r="BM219" s="198" t="s">
        <v>324</v>
      </c>
    </row>
    <row r="220" s="13" customFormat="1">
      <c r="A220" s="13"/>
      <c r="B220" s="214"/>
      <c r="C220" s="13"/>
      <c r="D220" s="200" t="s">
        <v>184</v>
      </c>
      <c r="E220" s="215" t="s">
        <v>1</v>
      </c>
      <c r="F220" s="216" t="s">
        <v>325</v>
      </c>
      <c r="G220" s="13"/>
      <c r="H220" s="215" t="s">
        <v>1</v>
      </c>
      <c r="I220" s="217"/>
      <c r="J220" s="13"/>
      <c r="K220" s="13"/>
      <c r="L220" s="214"/>
      <c r="M220" s="218"/>
      <c r="N220" s="219"/>
      <c r="O220" s="219"/>
      <c r="P220" s="219"/>
      <c r="Q220" s="219"/>
      <c r="R220" s="219"/>
      <c r="S220" s="219"/>
      <c r="T220" s="22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5" t="s">
        <v>184</v>
      </c>
      <c r="AU220" s="215" t="s">
        <v>150</v>
      </c>
      <c r="AV220" s="13" t="s">
        <v>88</v>
      </c>
      <c r="AW220" s="13" t="s">
        <v>36</v>
      </c>
      <c r="AX220" s="13" t="s">
        <v>80</v>
      </c>
      <c r="AY220" s="215" t="s">
        <v>134</v>
      </c>
    </row>
    <row r="221" s="14" customFormat="1">
      <c r="A221" s="14"/>
      <c r="B221" s="221"/>
      <c r="C221" s="14"/>
      <c r="D221" s="200" t="s">
        <v>184</v>
      </c>
      <c r="E221" s="222" t="s">
        <v>1</v>
      </c>
      <c r="F221" s="223" t="s">
        <v>232</v>
      </c>
      <c r="G221" s="14"/>
      <c r="H221" s="224">
        <v>1</v>
      </c>
      <c r="I221" s="225"/>
      <c r="J221" s="14"/>
      <c r="K221" s="14"/>
      <c r="L221" s="221"/>
      <c r="M221" s="226"/>
      <c r="N221" s="227"/>
      <c r="O221" s="227"/>
      <c r="P221" s="227"/>
      <c r="Q221" s="227"/>
      <c r="R221" s="227"/>
      <c r="S221" s="227"/>
      <c r="T221" s="22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22" t="s">
        <v>184</v>
      </c>
      <c r="AU221" s="222" t="s">
        <v>150</v>
      </c>
      <c r="AV221" s="14" t="s">
        <v>90</v>
      </c>
      <c r="AW221" s="14" t="s">
        <v>36</v>
      </c>
      <c r="AX221" s="14" t="s">
        <v>88</v>
      </c>
      <c r="AY221" s="222" t="s">
        <v>134</v>
      </c>
    </row>
    <row r="222" s="2" customFormat="1" ht="16.5" customHeight="1">
      <c r="A222" s="36"/>
      <c r="B222" s="186"/>
      <c r="C222" s="187" t="s">
        <v>326</v>
      </c>
      <c r="D222" s="187" t="s">
        <v>137</v>
      </c>
      <c r="E222" s="188" t="s">
        <v>327</v>
      </c>
      <c r="F222" s="189" t="s">
        <v>328</v>
      </c>
      <c r="G222" s="190" t="s">
        <v>140</v>
      </c>
      <c r="H222" s="191">
        <v>120</v>
      </c>
      <c r="I222" s="192"/>
      <c r="J222" s="193">
        <f>ROUND(I222*H222,2)</f>
        <v>0</v>
      </c>
      <c r="K222" s="189" t="s">
        <v>1</v>
      </c>
      <c r="L222" s="37"/>
      <c r="M222" s="194" t="s">
        <v>1</v>
      </c>
      <c r="N222" s="195" t="s">
        <v>45</v>
      </c>
      <c r="O222" s="75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8" t="s">
        <v>133</v>
      </c>
      <c r="AT222" s="198" t="s">
        <v>137</v>
      </c>
      <c r="AU222" s="198" t="s">
        <v>150</v>
      </c>
      <c r="AY222" s="17" t="s">
        <v>134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7" t="s">
        <v>88</v>
      </c>
      <c r="BK222" s="199">
        <f>ROUND(I222*H222,2)</f>
        <v>0</v>
      </c>
      <c r="BL222" s="17" t="s">
        <v>133</v>
      </c>
      <c r="BM222" s="198" t="s">
        <v>329</v>
      </c>
    </row>
    <row r="223" s="13" customFormat="1">
      <c r="A223" s="13"/>
      <c r="B223" s="214"/>
      <c r="C223" s="13"/>
      <c r="D223" s="200" t="s">
        <v>184</v>
      </c>
      <c r="E223" s="215" t="s">
        <v>1</v>
      </c>
      <c r="F223" s="216" t="s">
        <v>325</v>
      </c>
      <c r="G223" s="13"/>
      <c r="H223" s="215" t="s">
        <v>1</v>
      </c>
      <c r="I223" s="217"/>
      <c r="J223" s="13"/>
      <c r="K223" s="13"/>
      <c r="L223" s="214"/>
      <c r="M223" s="218"/>
      <c r="N223" s="219"/>
      <c r="O223" s="219"/>
      <c r="P223" s="219"/>
      <c r="Q223" s="219"/>
      <c r="R223" s="219"/>
      <c r="S223" s="219"/>
      <c r="T223" s="22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5" t="s">
        <v>184</v>
      </c>
      <c r="AU223" s="215" t="s">
        <v>150</v>
      </c>
      <c r="AV223" s="13" t="s">
        <v>88</v>
      </c>
      <c r="AW223" s="13" t="s">
        <v>36</v>
      </c>
      <c r="AX223" s="13" t="s">
        <v>80</v>
      </c>
      <c r="AY223" s="215" t="s">
        <v>134</v>
      </c>
    </row>
    <row r="224" s="14" customFormat="1">
      <c r="A224" s="14"/>
      <c r="B224" s="221"/>
      <c r="C224" s="14"/>
      <c r="D224" s="200" t="s">
        <v>184</v>
      </c>
      <c r="E224" s="222" t="s">
        <v>1</v>
      </c>
      <c r="F224" s="223" t="s">
        <v>330</v>
      </c>
      <c r="G224" s="14"/>
      <c r="H224" s="224">
        <v>120</v>
      </c>
      <c r="I224" s="225"/>
      <c r="J224" s="14"/>
      <c r="K224" s="14"/>
      <c r="L224" s="221"/>
      <c r="M224" s="226"/>
      <c r="N224" s="227"/>
      <c r="O224" s="227"/>
      <c r="P224" s="227"/>
      <c r="Q224" s="227"/>
      <c r="R224" s="227"/>
      <c r="S224" s="227"/>
      <c r="T224" s="22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22" t="s">
        <v>184</v>
      </c>
      <c r="AU224" s="222" t="s">
        <v>150</v>
      </c>
      <c r="AV224" s="14" t="s">
        <v>90</v>
      </c>
      <c r="AW224" s="14" t="s">
        <v>36</v>
      </c>
      <c r="AX224" s="14" t="s">
        <v>88</v>
      </c>
      <c r="AY224" s="222" t="s">
        <v>134</v>
      </c>
    </row>
    <row r="225" s="2" customFormat="1" ht="16.5" customHeight="1">
      <c r="A225" s="36"/>
      <c r="B225" s="186"/>
      <c r="C225" s="187" t="s">
        <v>331</v>
      </c>
      <c r="D225" s="187" t="s">
        <v>137</v>
      </c>
      <c r="E225" s="188" t="s">
        <v>332</v>
      </c>
      <c r="F225" s="189" t="s">
        <v>240</v>
      </c>
      <c r="G225" s="190" t="s">
        <v>140</v>
      </c>
      <c r="H225" s="191">
        <v>20</v>
      </c>
      <c r="I225" s="192"/>
      <c r="J225" s="193">
        <f>ROUND(I225*H225,2)</f>
        <v>0</v>
      </c>
      <c r="K225" s="189" t="s">
        <v>1</v>
      </c>
      <c r="L225" s="37"/>
      <c r="M225" s="194" t="s">
        <v>1</v>
      </c>
      <c r="N225" s="195" t="s">
        <v>45</v>
      </c>
      <c r="O225" s="75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8" t="s">
        <v>133</v>
      </c>
      <c r="AT225" s="198" t="s">
        <v>137</v>
      </c>
      <c r="AU225" s="198" t="s">
        <v>150</v>
      </c>
      <c r="AY225" s="17" t="s">
        <v>134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7" t="s">
        <v>88</v>
      </c>
      <c r="BK225" s="199">
        <f>ROUND(I225*H225,2)</f>
        <v>0</v>
      </c>
      <c r="BL225" s="17" t="s">
        <v>133</v>
      </c>
      <c r="BM225" s="198" t="s">
        <v>333</v>
      </c>
    </row>
    <row r="226" s="13" customFormat="1">
      <c r="A226" s="13"/>
      <c r="B226" s="214"/>
      <c r="C226" s="13"/>
      <c r="D226" s="200" t="s">
        <v>184</v>
      </c>
      <c r="E226" s="215" t="s">
        <v>1</v>
      </c>
      <c r="F226" s="216" t="s">
        <v>325</v>
      </c>
      <c r="G226" s="13"/>
      <c r="H226" s="215" t="s">
        <v>1</v>
      </c>
      <c r="I226" s="217"/>
      <c r="J226" s="13"/>
      <c r="K226" s="13"/>
      <c r="L226" s="214"/>
      <c r="M226" s="218"/>
      <c r="N226" s="219"/>
      <c r="O226" s="219"/>
      <c r="P226" s="219"/>
      <c r="Q226" s="219"/>
      <c r="R226" s="219"/>
      <c r="S226" s="219"/>
      <c r="T226" s="22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15" t="s">
        <v>184</v>
      </c>
      <c r="AU226" s="215" t="s">
        <v>150</v>
      </c>
      <c r="AV226" s="13" t="s">
        <v>88</v>
      </c>
      <c r="AW226" s="13" t="s">
        <v>36</v>
      </c>
      <c r="AX226" s="13" t="s">
        <v>80</v>
      </c>
      <c r="AY226" s="215" t="s">
        <v>134</v>
      </c>
    </row>
    <row r="227" s="14" customFormat="1">
      <c r="A227" s="14"/>
      <c r="B227" s="221"/>
      <c r="C227" s="14"/>
      <c r="D227" s="200" t="s">
        <v>184</v>
      </c>
      <c r="E227" s="222" t="s">
        <v>1</v>
      </c>
      <c r="F227" s="223" t="s">
        <v>334</v>
      </c>
      <c r="G227" s="14"/>
      <c r="H227" s="224">
        <v>20</v>
      </c>
      <c r="I227" s="225"/>
      <c r="J227" s="14"/>
      <c r="K227" s="14"/>
      <c r="L227" s="221"/>
      <c r="M227" s="226"/>
      <c r="N227" s="227"/>
      <c r="O227" s="227"/>
      <c r="P227" s="227"/>
      <c r="Q227" s="227"/>
      <c r="R227" s="227"/>
      <c r="S227" s="227"/>
      <c r="T227" s="22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22" t="s">
        <v>184</v>
      </c>
      <c r="AU227" s="222" t="s">
        <v>150</v>
      </c>
      <c r="AV227" s="14" t="s">
        <v>90</v>
      </c>
      <c r="AW227" s="14" t="s">
        <v>36</v>
      </c>
      <c r="AX227" s="14" t="s">
        <v>88</v>
      </c>
      <c r="AY227" s="222" t="s">
        <v>134</v>
      </c>
    </row>
    <row r="228" s="12" customFormat="1" ht="20.88" customHeight="1">
      <c r="A228" s="12"/>
      <c r="B228" s="173"/>
      <c r="C228" s="12"/>
      <c r="D228" s="174" t="s">
        <v>79</v>
      </c>
      <c r="E228" s="184" t="s">
        <v>335</v>
      </c>
      <c r="F228" s="184" t="s">
        <v>336</v>
      </c>
      <c r="G228" s="12"/>
      <c r="H228" s="12"/>
      <c r="I228" s="176"/>
      <c r="J228" s="185">
        <f>BK228</f>
        <v>0</v>
      </c>
      <c r="K228" s="12"/>
      <c r="L228" s="173"/>
      <c r="M228" s="178"/>
      <c r="N228" s="179"/>
      <c r="O228" s="179"/>
      <c r="P228" s="180">
        <f>SUM(P229:P234)</f>
        <v>0</v>
      </c>
      <c r="Q228" s="179"/>
      <c r="R228" s="180">
        <f>SUM(R229:R234)</f>
        <v>0</v>
      </c>
      <c r="S228" s="179"/>
      <c r="T228" s="181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74" t="s">
        <v>133</v>
      </c>
      <c r="AT228" s="182" t="s">
        <v>79</v>
      </c>
      <c r="AU228" s="182" t="s">
        <v>90</v>
      </c>
      <c r="AY228" s="174" t="s">
        <v>134</v>
      </c>
      <c r="BK228" s="183">
        <f>SUM(BK229:BK234)</f>
        <v>0</v>
      </c>
    </row>
    <row r="229" s="2" customFormat="1" ht="21.75" customHeight="1">
      <c r="A229" s="36"/>
      <c r="B229" s="186"/>
      <c r="C229" s="187" t="s">
        <v>337</v>
      </c>
      <c r="D229" s="187" t="s">
        <v>137</v>
      </c>
      <c r="E229" s="188" t="s">
        <v>338</v>
      </c>
      <c r="F229" s="189" t="s">
        <v>339</v>
      </c>
      <c r="G229" s="190" t="s">
        <v>140</v>
      </c>
      <c r="H229" s="191">
        <v>57.399999999999999</v>
      </c>
      <c r="I229" s="192"/>
      <c r="J229" s="193">
        <f>ROUND(I229*H229,2)</f>
        <v>0</v>
      </c>
      <c r="K229" s="189" t="s">
        <v>1</v>
      </c>
      <c r="L229" s="37"/>
      <c r="M229" s="194" t="s">
        <v>1</v>
      </c>
      <c r="N229" s="195" t="s">
        <v>45</v>
      </c>
      <c r="O229" s="75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8" t="s">
        <v>133</v>
      </c>
      <c r="AT229" s="198" t="s">
        <v>137</v>
      </c>
      <c r="AU229" s="198" t="s">
        <v>150</v>
      </c>
      <c r="AY229" s="17" t="s">
        <v>134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7" t="s">
        <v>88</v>
      </c>
      <c r="BK229" s="199">
        <f>ROUND(I229*H229,2)</f>
        <v>0</v>
      </c>
      <c r="BL229" s="17" t="s">
        <v>133</v>
      </c>
      <c r="BM229" s="198" t="s">
        <v>340</v>
      </c>
    </row>
    <row r="230" s="13" customFormat="1">
      <c r="A230" s="13"/>
      <c r="B230" s="214"/>
      <c r="C230" s="13"/>
      <c r="D230" s="200" t="s">
        <v>184</v>
      </c>
      <c r="E230" s="215" t="s">
        <v>1</v>
      </c>
      <c r="F230" s="216" t="s">
        <v>270</v>
      </c>
      <c r="G230" s="13"/>
      <c r="H230" s="215" t="s">
        <v>1</v>
      </c>
      <c r="I230" s="217"/>
      <c r="J230" s="13"/>
      <c r="K230" s="13"/>
      <c r="L230" s="214"/>
      <c r="M230" s="218"/>
      <c r="N230" s="219"/>
      <c r="O230" s="219"/>
      <c r="P230" s="219"/>
      <c r="Q230" s="219"/>
      <c r="R230" s="219"/>
      <c r="S230" s="219"/>
      <c r="T230" s="22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5" t="s">
        <v>184</v>
      </c>
      <c r="AU230" s="215" t="s">
        <v>150</v>
      </c>
      <c r="AV230" s="13" t="s">
        <v>88</v>
      </c>
      <c r="AW230" s="13" t="s">
        <v>36</v>
      </c>
      <c r="AX230" s="13" t="s">
        <v>80</v>
      </c>
      <c r="AY230" s="215" t="s">
        <v>134</v>
      </c>
    </row>
    <row r="231" s="14" customFormat="1">
      <c r="A231" s="14"/>
      <c r="B231" s="221"/>
      <c r="C231" s="14"/>
      <c r="D231" s="200" t="s">
        <v>184</v>
      </c>
      <c r="E231" s="222" t="s">
        <v>1</v>
      </c>
      <c r="F231" s="223" t="s">
        <v>341</v>
      </c>
      <c r="G231" s="14"/>
      <c r="H231" s="224">
        <v>57.399999999999999</v>
      </c>
      <c r="I231" s="225"/>
      <c r="J231" s="14"/>
      <c r="K231" s="14"/>
      <c r="L231" s="221"/>
      <c r="M231" s="226"/>
      <c r="N231" s="227"/>
      <c r="O231" s="227"/>
      <c r="P231" s="227"/>
      <c r="Q231" s="227"/>
      <c r="R231" s="227"/>
      <c r="S231" s="227"/>
      <c r="T231" s="22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22" t="s">
        <v>184</v>
      </c>
      <c r="AU231" s="222" t="s">
        <v>150</v>
      </c>
      <c r="AV231" s="14" t="s">
        <v>90</v>
      </c>
      <c r="AW231" s="14" t="s">
        <v>36</v>
      </c>
      <c r="AX231" s="14" t="s">
        <v>88</v>
      </c>
      <c r="AY231" s="222" t="s">
        <v>134</v>
      </c>
    </row>
    <row r="232" s="2" customFormat="1" ht="21.75" customHeight="1">
      <c r="A232" s="36"/>
      <c r="B232" s="186"/>
      <c r="C232" s="187" t="s">
        <v>342</v>
      </c>
      <c r="D232" s="187" t="s">
        <v>137</v>
      </c>
      <c r="E232" s="188" t="s">
        <v>343</v>
      </c>
      <c r="F232" s="189" t="s">
        <v>344</v>
      </c>
      <c r="G232" s="190" t="s">
        <v>140</v>
      </c>
      <c r="H232" s="191">
        <v>2.6000000000000001</v>
      </c>
      <c r="I232" s="192"/>
      <c r="J232" s="193">
        <f>ROUND(I232*H232,2)</f>
        <v>0</v>
      </c>
      <c r="K232" s="189" t="s">
        <v>1</v>
      </c>
      <c r="L232" s="37"/>
      <c r="M232" s="194" t="s">
        <v>1</v>
      </c>
      <c r="N232" s="195" t="s">
        <v>45</v>
      </c>
      <c r="O232" s="75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8" t="s">
        <v>133</v>
      </c>
      <c r="AT232" s="198" t="s">
        <v>137</v>
      </c>
      <c r="AU232" s="198" t="s">
        <v>150</v>
      </c>
      <c r="AY232" s="17" t="s">
        <v>134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7" t="s">
        <v>88</v>
      </c>
      <c r="BK232" s="199">
        <f>ROUND(I232*H232,2)</f>
        <v>0</v>
      </c>
      <c r="BL232" s="17" t="s">
        <v>133</v>
      </c>
      <c r="BM232" s="198" t="s">
        <v>345</v>
      </c>
    </row>
    <row r="233" s="13" customFormat="1">
      <c r="A233" s="13"/>
      <c r="B233" s="214"/>
      <c r="C233" s="13"/>
      <c r="D233" s="200" t="s">
        <v>184</v>
      </c>
      <c r="E233" s="215" t="s">
        <v>1</v>
      </c>
      <c r="F233" s="216" t="s">
        <v>270</v>
      </c>
      <c r="G233" s="13"/>
      <c r="H233" s="215" t="s">
        <v>1</v>
      </c>
      <c r="I233" s="217"/>
      <c r="J233" s="13"/>
      <c r="K233" s="13"/>
      <c r="L233" s="214"/>
      <c r="M233" s="218"/>
      <c r="N233" s="219"/>
      <c r="O233" s="219"/>
      <c r="P233" s="219"/>
      <c r="Q233" s="219"/>
      <c r="R233" s="219"/>
      <c r="S233" s="219"/>
      <c r="T233" s="22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15" t="s">
        <v>184</v>
      </c>
      <c r="AU233" s="215" t="s">
        <v>150</v>
      </c>
      <c r="AV233" s="13" t="s">
        <v>88</v>
      </c>
      <c r="AW233" s="13" t="s">
        <v>36</v>
      </c>
      <c r="AX233" s="13" t="s">
        <v>80</v>
      </c>
      <c r="AY233" s="215" t="s">
        <v>134</v>
      </c>
    </row>
    <row r="234" s="14" customFormat="1">
      <c r="A234" s="14"/>
      <c r="B234" s="221"/>
      <c r="C234" s="14"/>
      <c r="D234" s="200" t="s">
        <v>184</v>
      </c>
      <c r="E234" s="222" t="s">
        <v>1</v>
      </c>
      <c r="F234" s="223" t="s">
        <v>346</v>
      </c>
      <c r="G234" s="14"/>
      <c r="H234" s="224">
        <v>2.6000000000000001</v>
      </c>
      <c r="I234" s="225"/>
      <c r="J234" s="14"/>
      <c r="K234" s="14"/>
      <c r="L234" s="221"/>
      <c r="M234" s="226"/>
      <c r="N234" s="227"/>
      <c r="O234" s="227"/>
      <c r="P234" s="227"/>
      <c r="Q234" s="227"/>
      <c r="R234" s="227"/>
      <c r="S234" s="227"/>
      <c r="T234" s="22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22" t="s">
        <v>184</v>
      </c>
      <c r="AU234" s="222" t="s">
        <v>150</v>
      </c>
      <c r="AV234" s="14" t="s">
        <v>90</v>
      </c>
      <c r="AW234" s="14" t="s">
        <v>36</v>
      </c>
      <c r="AX234" s="14" t="s">
        <v>88</v>
      </c>
      <c r="AY234" s="222" t="s">
        <v>134</v>
      </c>
    </row>
    <row r="235" s="12" customFormat="1" ht="20.88" customHeight="1">
      <c r="A235" s="12"/>
      <c r="B235" s="173"/>
      <c r="C235" s="12"/>
      <c r="D235" s="174" t="s">
        <v>79</v>
      </c>
      <c r="E235" s="184" t="s">
        <v>347</v>
      </c>
      <c r="F235" s="184" t="s">
        <v>348</v>
      </c>
      <c r="G235" s="12"/>
      <c r="H235" s="12"/>
      <c r="I235" s="176"/>
      <c r="J235" s="185">
        <f>BK235</f>
        <v>0</v>
      </c>
      <c r="K235" s="12"/>
      <c r="L235" s="173"/>
      <c r="M235" s="178"/>
      <c r="N235" s="179"/>
      <c r="O235" s="179"/>
      <c r="P235" s="180">
        <f>SUM(P236:P250)</f>
        <v>0</v>
      </c>
      <c r="Q235" s="179"/>
      <c r="R235" s="180">
        <f>SUM(R236:R250)</f>
        <v>0</v>
      </c>
      <c r="S235" s="179"/>
      <c r="T235" s="181">
        <f>SUM(T236:T250)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74" t="s">
        <v>133</v>
      </c>
      <c r="AT235" s="182" t="s">
        <v>79</v>
      </c>
      <c r="AU235" s="182" t="s">
        <v>90</v>
      </c>
      <c r="AY235" s="174" t="s">
        <v>134</v>
      </c>
      <c r="BK235" s="183">
        <f>SUM(BK236:BK250)</f>
        <v>0</v>
      </c>
    </row>
    <row r="236" s="2" customFormat="1" ht="21.75" customHeight="1">
      <c r="A236" s="36"/>
      <c r="B236" s="186"/>
      <c r="C236" s="187" t="s">
        <v>349</v>
      </c>
      <c r="D236" s="187" t="s">
        <v>137</v>
      </c>
      <c r="E236" s="188" t="s">
        <v>350</v>
      </c>
      <c r="F236" s="189" t="s">
        <v>268</v>
      </c>
      <c r="G236" s="190" t="s">
        <v>140</v>
      </c>
      <c r="H236" s="191">
        <v>234.80000000000001</v>
      </c>
      <c r="I236" s="192"/>
      <c r="J236" s="193">
        <f>ROUND(I236*H236,2)</f>
        <v>0</v>
      </c>
      <c r="K236" s="189" t="s">
        <v>1</v>
      </c>
      <c r="L236" s="37"/>
      <c r="M236" s="194" t="s">
        <v>1</v>
      </c>
      <c r="N236" s="195" t="s">
        <v>45</v>
      </c>
      <c r="O236" s="75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8" t="s">
        <v>133</v>
      </c>
      <c r="AT236" s="198" t="s">
        <v>137</v>
      </c>
      <c r="AU236" s="198" t="s">
        <v>150</v>
      </c>
      <c r="AY236" s="17" t="s">
        <v>134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7" t="s">
        <v>88</v>
      </c>
      <c r="BK236" s="199">
        <f>ROUND(I236*H236,2)</f>
        <v>0</v>
      </c>
      <c r="BL236" s="17" t="s">
        <v>133</v>
      </c>
      <c r="BM236" s="198" t="s">
        <v>351</v>
      </c>
    </row>
    <row r="237" s="13" customFormat="1">
      <c r="A237" s="13"/>
      <c r="B237" s="214"/>
      <c r="C237" s="13"/>
      <c r="D237" s="200" t="s">
        <v>184</v>
      </c>
      <c r="E237" s="215" t="s">
        <v>1</v>
      </c>
      <c r="F237" s="216" t="s">
        <v>352</v>
      </c>
      <c r="G237" s="13"/>
      <c r="H237" s="215" t="s">
        <v>1</v>
      </c>
      <c r="I237" s="217"/>
      <c r="J237" s="13"/>
      <c r="K237" s="13"/>
      <c r="L237" s="214"/>
      <c r="M237" s="218"/>
      <c r="N237" s="219"/>
      <c r="O237" s="219"/>
      <c r="P237" s="219"/>
      <c r="Q237" s="219"/>
      <c r="R237" s="219"/>
      <c r="S237" s="219"/>
      <c r="T237" s="22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15" t="s">
        <v>184</v>
      </c>
      <c r="AU237" s="215" t="s">
        <v>150</v>
      </c>
      <c r="AV237" s="13" t="s">
        <v>88</v>
      </c>
      <c r="AW237" s="13" t="s">
        <v>36</v>
      </c>
      <c r="AX237" s="13" t="s">
        <v>80</v>
      </c>
      <c r="AY237" s="215" t="s">
        <v>134</v>
      </c>
    </row>
    <row r="238" s="14" customFormat="1">
      <c r="A238" s="14"/>
      <c r="B238" s="221"/>
      <c r="C238" s="14"/>
      <c r="D238" s="200" t="s">
        <v>184</v>
      </c>
      <c r="E238" s="222" t="s">
        <v>1</v>
      </c>
      <c r="F238" s="223" t="s">
        <v>353</v>
      </c>
      <c r="G238" s="14"/>
      <c r="H238" s="224">
        <v>234.80000000000001</v>
      </c>
      <c r="I238" s="225"/>
      <c r="J238" s="14"/>
      <c r="K238" s="14"/>
      <c r="L238" s="221"/>
      <c r="M238" s="226"/>
      <c r="N238" s="227"/>
      <c r="O238" s="227"/>
      <c r="P238" s="227"/>
      <c r="Q238" s="227"/>
      <c r="R238" s="227"/>
      <c r="S238" s="227"/>
      <c r="T238" s="22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22" t="s">
        <v>184</v>
      </c>
      <c r="AU238" s="222" t="s">
        <v>150</v>
      </c>
      <c r="AV238" s="14" t="s">
        <v>90</v>
      </c>
      <c r="AW238" s="14" t="s">
        <v>36</v>
      </c>
      <c r="AX238" s="14" t="s">
        <v>88</v>
      </c>
      <c r="AY238" s="222" t="s">
        <v>134</v>
      </c>
    </row>
    <row r="239" s="2" customFormat="1" ht="16.5" customHeight="1">
      <c r="A239" s="36"/>
      <c r="B239" s="186"/>
      <c r="C239" s="187" t="s">
        <v>354</v>
      </c>
      <c r="D239" s="187" t="s">
        <v>137</v>
      </c>
      <c r="E239" s="188" t="s">
        <v>355</v>
      </c>
      <c r="F239" s="189" t="s">
        <v>235</v>
      </c>
      <c r="G239" s="190" t="s">
        <v>190</v>
      </c>
      <c r="H239" s="191">
        <v>8</v>
      </c>
      <c r="I239" s="192"/>
      <c r="J239" s="193">
        <f>ROUND(I239*H239,2)</f>
        <v>0</v>
      </c>
      <c r="K239" s="189" t="s">
        <v>1</v>
      </c>
      <c r="L239" s="37"/>
      <c r="M239" s="194" t="s">
        <v>1</v>
      </c>
      <c r="N239" s="195" t="s">
        <v>45</v>
      </c>
      <c r="O239" s="75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8" t="s">
        <v>133</v>
      </c>
      <c r="AT239" s="198" t="s">
        <v>137</v>
      </c>
      <c r="AU239" s="198" t="s">
        <v>150</v>
      </c>
      <c r="AY239" s="17" t="s">
        <v>134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7" t="s">
        <v>88</v>
      </c>
      <c r="BK239" s="199">
        <f>ROUND(I239*H239,2)</f>
        <v>0</v>
      </c>
      <c r="BL239" s="17" t="s">
        <v>133</v>
      </c>
      <c r="BM239" s="198" t="s">
        <v>356</v>
      </c>
    </row>
    <row r="240" s="13" customFormat="1">
      <c r="A240" s="13"/>
      <c r="B240" s="214"/>
      <c r="C240" s="13"/>
      <c r="D240" s="200" t="s">
        <v>184</v>
      </c>
      <c r="E240" s="215" t="s">
        <v>1</v>
      </c>
      <c r="F240" s="216" t="s">
        <v>352</v>
      </c>
      <c r="G240" s="13"/>
      <c r="H240" s="215" t="s">
        <v>1</v>
      </c>
      <c r="I240" s="217"/>
      <c r="J240" s="13"/>
      <c r="K240" s="13"/>
      <c r="L240" s="214"/>
      <c r="M240" s="218"/>
      <c r="N240" s="219"/>
      <c r="O240" s="219"/>
      <c r="P240" s="219"/>
      <c r="Q240" s="219"/>
      <c r="R240" s="219"/>
      <c r="S240" s="219"/>
      <c r="T240" s="22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5" t="s">
        <v>184</v>
      </c>
      <c r="AU240" s="215" t="s">
        <v>150</v>
      </c>
      <c r="AV240" s="13" t="s">
        <v>88</v>
      </c>
      <c r="AW240" s="13" t="s">
        <v>36</v>
      </c>
      <c r="AX240" s="13" t="s">
        <v>80</v>
      </c>
      <c r="AY240" s="215" t="s">
        <v>134</v>
      </c>
    </row>
    <row r="241" s="14" customFormat="1">
      <c r="A241" s="14"/>
      <c r="B241" s="221"/>
      <c r="C241" s="14"/>
      <c r="D241" s="200" t="s">
        <v>184</v>
      </c>
      <c r="E241" s="222" t="s">
        <v>1</v>
      </c>
      <c r="F241" s="223" t="s">
        <v>357</v>
      </c>
      <c r="G241" s="14"/>
      <c r="H241" s="224">
        <v>8</v>
      </c>
      <c r="I241" s="225"/>
      <c r="J241" s="14"/>
      <c r="K241" s="14"/>
      <c r="L241" s="221"/>
      <c r="M241" s="226"/>
      <c r="N241" s="227"/>
      <c r="O241" s="227"/>
      <c r="P241" s="227"/>
      <c r="Q241" s="227"/>
      <c r="R241" s="227"/>
      <c r="S241" s="227"/>
      <c r="T241" s="22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22" t="s">
        <v>184</v>
      </c>
      <c r="AU241" s="222" t="s">
        <v>150</v>
      </c>
      <c r="AV241" s="14" t="s">
        <v>90</v>
      </c>
      <c r="AW241" s="14" t="s">
        <v>36</v>
      </c>
      <c r="AX241" s="14" t="s">
        <v>88</v>
      </c>
      <c r="AY241" s="222" t="s">
        <v>134</v>
      </c>
    </row>
    <row r="242" s="2" customFormat="1" ht="21.75" customHeight="1">
      <c r="A242" s="36"/>
      <c r="B242" s="186"/>
      <c r="C242" s="187" t="s">
        <v>358</v>
      </c>
      <c r="D242" s="187" t="s">
        <v>137</v>
      </c>
      <c r="E242" s="188" t="s">
        <v>359</v>
      </c>
      <c r="F242" s="189" t="s">
        <v>339</v>
      </c>
      <c r="G242" s="190" t="s">
        <v>140</v>
      </c>
      <c r="H242" s="191">
        <v>24.800000000000001</v>
      </c>
      <c r="I242" s="192"/>
      <c r="J242" s="193">
        <f>ROUND(I242*H242,2)</f>
        <v>0</v>
      </c>
      <c r="K242" s="189" t="s">
        <v>1</v>
      </c>
      <c r="L242" s="37"/>
      <c r="M242" s="194" t="s">
        <v>1</v>
      </c>
      <c r="N242" s="195" t="s">
        <v>45</v>
      </c>
      <c r="O242" s="75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8" t="s">
        <v>133</v>
      </c>
      <c r="AT242" s="198" t="s">
        <v>137</v>
      </c>
      <c r="AU242" s="198" t="s">
        <v>150</v>
      </c>
      <c r="AY242" s="17" t="s">
        <v>134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7" t="s">
        <v>88</v>
      </c>
      <c r="BK242" s="199">
        <f>ROUND(I242*H242,2)</f>
        <v>0</v>
      </c>
      <c r="BL242" s="17" t="s">
        <v>133</v>
      </c>
      <c r="BM242" s="198" t="s">
        <v>360</v>
      </c>
    </row>
    <row r="243" s="13" customFormat="1">
      <c r="A243" s="13"/>
      <c r="B243" s="214"/>
      <c r="C243" s="13"/>
      <c r="D243" s="200" t="s">
        <v>184</v>
      </c>
      <c r="E243" s="215" t="s">
        <v>1</v>
      </c>
      <c r="F243" s="216" t="s">
        <v>352</v>
      </c>
      <c r="G243" s="13"/>
      <c r="H243" s="215" t="s">
        <v>1</v>
      </c>
      <c r="I243" s="217"/>
      <c r="J243" s="13"/>
      <c r="K243" s="13"/>
      <c r="L243" s="214"/>
      <c r="M243" s="218"/>
      <c r="N243" s="219"/>
      <c r="O243" s="219"/>
      <c r="P243" s="219"/>
      <c r="Q243" s="219"/>
      <c r="R243" s="219"/>
      <c r="S243" s="219"/>
      <c r="T243" s="22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15" t="s">
        <v>184</v>
      </c>
      <c r="AU243" s="215" t="s">
        <v>150</v>
      </c>
      <c r="AV243" s="13" t="s">
        <v>88</v>
      </c>
      <c r="AW243" s="13" t="s">
        <v>36</v>
      </c>
      <c r="AX243" s="13" t="s">
        <v>80</v>
      </c>
      <c r="AY243" s="215" t="s">
        <v>134</v>
      </c>
    </row>
    <row r="244" s="14" customFormat="1">
      <c r="A244" s="14"/>
      <c r="B244" s="221"/>
      <c r="C244" s="14"/>
      <c r="D244" s="200" t="s">
        <v>184</v>
      </c>
      <c r="E244" s="222" t="s">
        <v>1</v>
      </c>
      <c r="F244" s="223" t="s">
        <v>361</v>
      </c>
      <c r="G244" s="14"/>
      <c r="H244" s="224">
        <v>24.800000000000001</v>
      </c>
      <c r="I244" s="225"/>
      <c r="J244" s="14"/>
      <c r="K244" s="14"/>
      <c r="L244" s="221"/>
      <c r="M244" s="226"/>
      <c r="N244" s="227"/>
      <c r="O244" s="227"/>
      <c r="P244" s="227"/>
      <c r="Q244" s="227"/>
      <c r="R244" s="227"/>
      <c r="S244" s="227"/>
      <c r="T244" s="22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22" t="s">
        <v>184</v>
      </c>
      <c r="AU244" s="222" t="s">
        <v>150</v>
      </c>
      <c r="AV244" s="14" t="s">
        <v>90</v>
      </c>
      <c r="AW244" s="14" t="s">
        <v>36</v>
      </c>
      <c r="AX244" s="14" t="s">
        <v>88</v>
      </c>
      <c r="AY244" s="222" t="s">
        <v>134</v>
      </c>
    </row>
    <row r="245" s="2" customFormat="1" ht="16.5" customHeight="1">
      <c r="A245" s="36"/>
      <c r="B245" s="186"/>
      <c r="C245" s="187" t="s">
        <v>362</v>
      </c>
      <c r="D245" s="187" t="s">
        <v>137</v>
      </c>
      <c r="E245" s="188" t="s">
        <v>363</v>
      </c>
      <c r="F245" s="189" t="s">
        <v>364</v>
      </c>
      <c r="G245" s="190" t="s">
        <v>140</v>
      </c>
      <c r="H245" s="191">
        <v>10.4</v>
      </c>
      <c r="I245" s="192"/>
      <c r="J245" s="193">
        <f>ROUND(I245*H245,2)</f>
        <v>0</v>
      </c>
      <c r="K245" s="189" t="s">
        <v>1</v>
      </c>
      <c r="L245" s="37"/>
      <c r="M245" s="194" t="s">
        <v>1</v>
      </c>
      <c r="N245" s="195" t="s">
        <v>45</v>
      </c>
      <c r="O245" s="75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8" t="s">
        <v>133</v>
      </c>
      <c r="AT245" s="198" t="s">
        <v>137</v>
      </c>
      <c r="AU245" s="198" t="s">
        <v>150</v>
      </c>
      <c r="AY245" s="17" t="s">
        <v>134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7" t="s">
        <v>88</v>
      </c>
      <c r="BK245" s="199">
        <f>ROUND(I245*H245,2)</f>
        <v>0</v>
      </c>
      <c r="BL245" s="17" t="s">
        <v>133</v>
      </c>
      <c r="BM245" s="198" t="s">
        <v>365</v>
      </c>
    </row>
    <row r="246" s="13" customFormat="1">
      <c r="A246" s="13"/>
      <c r="B246" s="214"/>
      <c r="C246" s="13"/>
      <c r="D246" s="200" t="s">
        <v>184</v>
      </c>
      <c r="E246" s="215" t="s">
        <v>1</v>
      </c>
      <c r="F246" s="216" t="s">
        <v>352</v>
      </c>
      <c r="G246" s="13"/>
      <c r="H246" s="215" t="s">
        <v>1</v>
      </c>
      <c r="I246" s="217"/>
      <c r="J246" s="13"/>
      <c r="K246" s="13"/>
      <c r="L246" s="214"/>
      <c r="M246" s="218"/>
      <c r="N246" s="219"/>
      <c r="O246" s="219"/>
      <c r="P246" s="219"/>
      <c r="Q246" s="219"/>
      <c r="R246" s="219"/>
      <c r="S246" s="219"/>
      <c r="T246" s="22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15" t="s">
        <v>184</v>
      </c>
      <c r="AU246" s="215" t="s">
        <v>150</v>
      </c>
      <c r="AV246" s="13" t="s">
        <v>88</v>
      </c>
      <c r="AW246" s="13" t="s">
        <v>36</v>
      </c>
      <c r="AX246" s="13" t="s">
        <v>80</v>
      </c>
      <c r="AY246" s="215" t="s">
        <v>134</v>
      </c>
    </row>
    <row r="247" s="14" customFormat="1">
      <c r="A247" s="14"/>
      <c r="B247" s="221"/>
      <c r="C247" s="14"/>
      <c r="D247" s="200" t="s">
        <v>184</v>
      </c>
      <c r="E247" s="222" t="s">
        <v>1</v>
      </c>
      <c r="F247" s="223" t="s">
        <v>366</v>
      </c>
      <c r="G247" s="14"/>
      <c r="H247" s="224">
        <v>10.4</v>
      </c>
      <c r="I247" s="225"/>
      <c r="J247" s="14"/>
      <c r="K247" s="14"/>
      <c r="L247" s="221"/>
      <c r="M247" s="226"/>
      <c r="N247" s="227"/>
      <c r="O247" s="227"/>
      <c r="P247" s="227"/>
      <c r="Q247" s="227"/>
      <c r="R247" s="227"/>
      <c r="S247" s="227"/>
      <c r="T247" s="22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22" t="s">
        <v>184</v>
      </c>
      <c r="AU247" s="222" t="s">
        <v>150</v>
      </c>
      <c r="AV247" s="14" t="s">
        <v>90</v>
      </c>
      <c r="AW247" s="14" t="s">
        <v>36</v>
      </c>
      <c r="AX247" s="14" t="s">
        <v>88</v>
      </c>
      <c r="AY247" s="222" t="s">
        <v>134</v>
      </c>
    </row>
    <row r="248" s="2" customFormat="1" ht="16.5" customHeight="1">
      <c r="A248" s="36"/>
      <c r="B248" s="186"/>
      <c r="C248" s="187" t="s">
        <v>367</v>
      </c>
      <c r="D248" s="187" t="s">
        <v>137</v>
      </c>
      <c r="E248" s="188" t="s">
        <v>368</v>
      </c>
      <c r="F248" s="189" t="s">
        <v>289</v>
      </c>
      <c r="G248" s="190" t="s">
        <v>140</v>
      </c>
      <c r="H248" s="191">
        <v>10</v>
      </c>
      <c r="I248" s="192"/>
      <c r="J248" s="193">
        <f>ROUND(I248*H248,2)</f>
        <v>0</v>
      </c>
      <c r="K248" s="189" t="s">
        <v>1</v>
      </c>
      <c r="L248" s="37"/>
      <c r="M248" s="194" t="s">
        <v>1</v>
      </c>
      <c r="N248" s="195" t="s">
        <v>45</v>
      </c>
      <c r="O248" s="75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8" t="s">
        <v>133</v>
      </c>
      <c r="AT248" s="198" t="s">
        <v>137</v>
      </c>
      <c r="AU248" s="198" t="s">
        <v>150</v>
      </c>
      <c r="AY248" s="17" t="s">
        <v>134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7" t="s">
        <v>88</v>
      </c>
      <c r="BK248" s="199">
        <f>ROUND(I248*H248,2)</f>
        <v>0</v>
      </c>
      <c r="BL248" s="17" t="s">
        <v>133</v>
      </c>
      <c r="BM248" s="198" t="s">
        <v>369</v>
      </c>
    </row>
    <row r="249" s="13" customFormat="1">
      <c r="A249" s="13"/>
      <c r="B249" s="214"/>
      <c r="C249" s="13"/>
      <c r="D249" s="200" t="s">
        <v>184</v>
      </c>
      <c r="E249" s="215" t="s">
        <v>1</v>
      </c>
      <c r="F249" s="216" t="s">
        <v>352</v>
      </c>
      <c r="G249" s="13"/>
      <c r="H249" s="215" t="s">
        <v>1</v>
      </c>
      <c r="I249" s="217"/>
      <c r="J249" s="13"/>
      <c r="K249" s="13"/>
      <c r="L249" s="214"/>
      <c r="M249" s="218"/>
      <c r="N249" s="219"/>
      <c r="O249" s="219"/>
      <c r="P249" s="219"/>
      <c r="Q249" s="219"/>
      <c r="R249" s="219"/>
      <c r="S249" s="219"/>
      <c r="T249" s="22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15" t="s">
        <v>184</v>
      </c>
      <c r="AU249" s="215" t="s">
        <v>150</v>
      </c>
      <c r="AV249" s="13" t="s">
        <v>88</v>
      </c>
      <c r="AW249" s="13" t="s">
        <v>36</v>
      </c>
      <c r="AX249" s="13" t="s">
        <v>80</v>
      </c>
      <c r="AY249" s="215" t="s">
        <v>134</v>
      </c>
    </row>
    <row r="250" s="14" customFormat="1">
      <c r="A250" s="14"/>
      <c r="B250" s="221"/>
      <c r="C250" s="14"/>
      <c r="D250" s="200" t="s">
        <v>184</v>
      </c>
      <c r="E250" s="222" t="s">
        <v>1</v>
      </c>
      <c r="F250" s="223" t="s">
        <v>370</v>
      </c>
      <c r="G250" s="14"/>
      <c r="H250" s="224">
        <v>10</v>
      </c>
      <c r="I250" s="225"/>
      <c r="J250" s="14"/>
      <c r="K250" s="14"/>
      <c r="L250" s="221"/>
      <c r="M250" s="226"/>
      <c r="N250" s="227"/>
      <c r="O250" s="227"/>
      <c r="P250" s="227"/>
      <c r="Q250" s="227"/>
      <c r="R250" s="227"/>
      <c r="S250" s="227"/>
      <c r="T250" s="22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22" t="s">
        <v>184</v>
      </c>
      <c r="AU250" s="222" t="s">
        <v>150</v>
      </c>
      <c r="AV250" s="14" t="s">
        <v>90</v>
      </c>
      <c r="AW250" s="14" t="s">
        <v>36</v>
      </c>
      <c r="AX250" s="14" t="s">
        <v>88</v>
      </c>
      <c r="AY250" s="222" t="s">
        <v>134</v>
      </c>
    </row>
    <row r="251" s="12" customFormat="1" ht="20.88" customHeight="1">
      <c r="A251" s="12"/>
      <c r="B251" s="173"/>
      <c r="C251" s="12"/>
      <c r="D251" s="174" t="s">
        <v>79</v>
      </c>
      <c r="E251" s="184" t="s">
        <v>371</v>
      </c>
      <c r="F251" s="184" t="s">
        <v>372</v>
      </c>
      <c r="G251" s="12"/>
      <c r="H251" s="12"/>
      <c r="I251" s="176"/>
      <c r="J251" s="185">
        <f>BK251</f>
        <v>0</v>
      </c>
      <c r="K251" s="12"/>
      <c r="L251" s="173"/>
      <c r="M251" s="178"/>
      <c r="N251" s="179"/>
      <c r="O251" s="179"/>
      <c r="P251" s="180">
        <f>SUM(P252:P263)</f>
        <v>0</v>
      </c>
      <c r="Q251" s="179"/>
      <c r="R251" s="180">
        <f>SUM(R252:R263)</f>
        <v>0</v>
      </c>
      <c r="S251" s="179"/>
      <c r="T251" s="181">
        <f>SUM(T252:T263)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74" t="s">
        <v>133</v>
      </c>
      <c r="AT251" s="182" t="s">
        <v>79</v>
      </c>
      <c r="AU251" s="182" t="s">
        <v>90</v>
      </c>
      <c r="AY251" s="174" t="s">
        <v>134</v>
      </c>
      <c r="BK251" s="183">
        <f>SUM(BK252:BK263)</f>
        <v>0</v>
      </c>
    </row>
    <row r="252" s="2" customFormat="1" ht="21.75" customHeight="1">
      <c r="A252" s="36"/>
      <c r="B252" s="186"/>
      <c r="C252" s="187" t="s">
        <v>373</v>
      </c>
      <c r="D252" s="187" t="s">
        <v>137</v>
      </c>
      <c r="E252" s="188" t="s">
        <v>374</v>
      </c>
      <c r="F252" s="189" t="s">
        <v>375</v>
      </c>
      <c r="G252" s="190" t="s">
        <v>140</v>
      </c>
      <c r="H252" s="191">
        <v>172</v>
      </c>
      <c r="I252" s="192"/>
      <c r="J252" s="193">
        <f>ROUND(I252*H252,2)</f>
        <v>0</v>
      </c>
      <c r="K252" s="189" t="s">
        <v>1</v>
      </c>
      <c r="L252" s="37"/>
      <c r="M252" s="194" t="s">
        <v>1</v>
      </c>
      <c r="N252" s="195" t="s">
        <v>45</v>
      </c>
      <c r="O252" s="75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8" t="s">
        <v>133</v>
      </c>
      <c r="AT252" s="198" t="s">
        <v>137</v>
      </c>
      <c r="AU252" s="198" t="s">
        <v>150</v>
      </c>
      <c r="AY252" s="17" t="s">
        <v>134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7" t="s">
        <v>88</v>
      </c>
      <c r="BK252" s="199">
        <f>ROUND(I252*H252,2)</f>
        <v>0</v>
      </c>
      <c r="BL252" s="17" t="s">
        <v>133</v>
      </c>
      <c r="BM252" s="198" t="s">
        <v>376</v>
      </c>
    </row>
    <row r="253" s="13" customFormat="1">
      <c r="A253" s="13"/>
      <c r="B253" s="214"/>
      <c r="C253" s="13"/>
      <c r="D253" s="200" t="s">
        <v>184</v>
      </c>
      <c r="E253" s="215" t="s">
        <v>1</v>
      </c>
      <c r="F253" s="216" t="s">
        <v>377</v>
      </c>
      <c r="G253" s="13"/>
      <c r="H253" s="215" t="s">
        <v>1</v>
      </c>
      <c r="I253" s="217"/>
      <c r="J253" s="13"/>
      <c r="K253" s="13"/>
      <c r="L253" s="214"/>
      <c r="M253" s="218"/>
      <c r="N253" s="219"/>
      <c r="O253" s="219"/>
      <c r="P253" s="219"/>
      <c r="Q253" s="219"/>
      <c r="R253" s="219"/>
      <c r="S253" s="219"/>
      <c r="T253" s="22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15" t="s">
        <v>184</v>
      </c>
      <c r="AU253" s="215" t="s">
        <v>150</v>
      </c>
      <c r="AV253" s="13" t="s">
        <v>88</v>
      </c>
      <c r="AW253" s="13" t="s">
        <v>36</v>
      </c>
      <c r="AX253" s="13" t="s">
        <v>80</v>
      </c>
      <c r="AY253" s="215" t="s">
        <v>134</v>
      </c>
    </row>
    <row r="254" s="14" customFormat="1">
      <c r="A254" s="14"/>
      <c r="B254" s="221"/>
      <c r="C254" s="14"/>
      <c r="D254" s="200" t="s">
        <v>184</v>
      </c>
      <c r="E254" s="222" t="s">
        <v>1</v>
      </c>
      <c r="F254" s="223" t="s">
        <v>378</v>
      </c>
      <c r="G254" s="14"/>
      <c r="H254" s="224">
        <v>172</v>
      </c>
      <c r="I254" s="225"/>
      <c r="J254" s="14"/>
      <c r="K254" s="14"/>
      <c r="L254" s="221"/>
      <c r="M254" s="226"/>
      <c r="N254" s="227"/>
      <c r="O254" s="227"/>
      <c r="P254" s="227"/>
      <c r="Q254" s="227"/>
      <c r="R254" s="227"/>
      <c r="S254" s="227"/>
      <c r="T254" s="22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22" t="s">
        <v>184</v>
      </c>
      <c r="AU254" s="222" t="s">
        <v>150</v>
      </c>
      <c r="AV254" s="14" t="s">
        <v>90</v>
      </c>
      <c r="AW254" s="14" t="s">
        <v>36</v>
      </c>
      <c r="AX254" s="14" t="s">
        <v>88</v>
      </c>
      <c r="AY254" s="222" t="s">
        <v>134</v>
      </c>
    </row>
    <row r="255" s="2" customFormat="1" ht="21.75" customHeight="1">
      <c r="A255" s="36"/>
      <c r="B255" s="186"/>
      <c r="C255" s="187" t="s">
        <v>379</v>
      </c>
      <c r="D255" s="187" t="s">
        <v>137</v>
      </c>
      <c r="E255" s="188" t="s">
        <v>380</v>
      </c>
      <c r="F255" s="189" t="s">
        <v>381</v>
      </c>
      <c r="G255" s="190" t="s">
        <v>140</v>
      </c>
      <c r="H255" s="191">
        <v>110</v>
      </c>
      <c r="I255" s="192"/>
      <c r="J255" s="193">
        <f>ROUND(I255*H255,2)</f>
        <v>0</v>
      </c>
      <c r="K255" s="189" t="s">
        <v>1</v>
      </c>
      <c r="L255" s="37"/>
      <c r="M255" s="194" t="s">
        <v>1</v>
      </c>
      <c r="N255" s="195" t="s">
        <v>45</v>
      </c>
      <c r="O255" s="75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8" t="s">
        <v>133</v>
      </c>
      <c r="AT255" s="198" t="s">
        <v>137</v>
      </c>
      <c r="AU255" s="198" t="s">
        <v>150</v>
      </c>
      <c r="AY255" s="17" t="s">
        <v>134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7" t="s">
        <v>88</v>
      </c>
      <c r="BK255" s="199">
        <f>ROUND(I255*H255,2)</f>
        <v>0</v>
      </c>
      <c r="BL255" s="17" t="s">
        <v>133</v>
      </c>
      <c r="BM255" s="198" t="s">
        <v>382</v>
      </c>
    </row>
    <row r="256" s="13" customFormat="1">
      <c r="A256" s="13"/>
      <c r="B256" s="214"/>
      <c r="C256" s="13"/>
      <c r="D256" s="200" t="s">
        <v>184</v>
      </c>
      <c r="E256" s="215" t="s">
        <v>1</v>
      </c>
      <c r="F256" s="216" t="s">
        <v>377</v>
      </c>
      <c r="G256" s="13"/>
      <c r="H256" s="215" t="s">
        <v>1</v>
      </c>
      <c r="I256" s="217"/>
      <c r="J256" s="13"/>
      <c r="K256" s="13"/>
      <c r="L256" s="214"/>
      <c r="M256" s="218"/>
      <c r="N256" s="219"/>
      <c r="O256" s="219"/>
      <c r="P256" s="219"/>
      <c r="Q256" s="219"/>
      <c r="R256" s="219"/>
      <c r="S256" s="219"/>
      <c r="T256" s="22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15" t="s">
        <v>184</v>
      </c>
      <c r="AU256" s="215" t="s">
        <v>150</v>
      </c>
      <c r="AV256" s="13" t="s">
        <v>88</v>
      </c>
      <c r="AW256" s="13" t="s">
        <v>36</v>
      </c>
      <c r="AX256" s="13" t="s">
        <v>80</v>
      </c>
      <c r="AY256" s="215" t="s">
        <v>134</v>
      </c>
    </row>
    <row r="257" s="14" customFormat="1">
      <c r="A257" s="14"/>
      <c r="B257" s="221"/>
      <c r="C257" s="14"/>
      <c r="D257" s="200" t="s">
        <v>184</v>
      </c>
      <c r="E257" s="222" t="s">
        <v>1</v>
      </c>
      <c r="F257" s="223" t="s">
        <v>383</v>
      </c>
      <c r="G257" s="14"/>
      <c r="H257" s="224">
        <v>110</v>
      </c>
      <c r="I257" s="225"/>
      <c r="J257" s="14"/>
      <c r="K257" s="14"/>
      <c r="L257" s="221"/>
      <c r="M257" s="226"/>
      <c r="N257" s="227"/>
      <c r="O257" s="227"/>
      <c r="P257" s="227"/>
      <c r="Q257" s="227"/>
      <c r="R257" s="227"/>
      <c r="S257" s="227"/>
      <c r="T257" s="22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22" t="s">
        <v>184</v>
      </c>
      <c r="AU257" s="222" t="s">
        <v>150</v>
      </c>
      <c r="AV257" s="14" t="s">
        <v>90</v>
      </c>
      <c r="AW257" s="14" t="s">
        <v>36</v>
      </c>
      <c r="AX257" s="14" t="s">
        <v>88</v>
      </c>
      <c r="AY257" s="222" t="s">
        <v>134</v>
      </c>
    </row>
    <row r="258" s="2" customFormat="1" ht="16.5" customHeight="1">
      <c r="A258" s="36"/>
      <c r="B258" s="186"/>
      <c r="C258" s="187" t="s">
        <v>384</v>
      </c>
      <c r="D258" s="187" t="s">
        <v>137</v>
      </c>
      <c r="E258" s="188" t="s">
        <v>385</v>
      </c>
      <c r="F258" s="189" t="s">
        <v>235</v>
      </c>
      <c r="G258" s="190" t="s">
        <v>190</v>
      </c>
      <c r="H258" s="191">
        <v>60</v>
      </c>
      <c r="I258" s="192"/>
      <c r="J258" s="193">
        <f>ROUND(I258*H258,2)</f>
        <v>0</v>
      </c>
      <c r="K258" s="189" t="s">
        <v>1</v>
      </c>
      <c r="L258" s="37"/>
      <c r="M258" s="194" t="s">
        <v>1</v>
      </c>
      <c r="N258" s="195" t="s">
        <v>45</v>
      </c>
      <c r="O258" s="75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8" t="s">
        <v>133</v>
      </c>
      <c r="AT258" s="198" t="s">
        <v>137</v>
      </c>
      <c r="AU258" s="198" t="s">
        <v>150</v>
      </c>
      <c r="AY258" s="17" t="s">
        <v>134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7" t="s">
        <v>88</v>
      </c>
      <c r="BK258" s="199">
        <f>ROUND(I258*H258,2)</f>
        <v>0</v>
      </c>
      <c r="BL258" s="17" t="s">
        <v>133</v>
      </c>
      <c r="BM258" s="198" t="s">
        <v>386</v>
      </c>
    </row>
    <row r="259" s="13" customFormat="1">
      <c r="A259" s="13"/>
      <c r="B259" s="214"/>
      <c r="C259" s="13"/>
      <c r="D259" s="200" t="s">
        <v>184</v>
      </c>
      <c r="E259" s="215" t="s">
        <v>1</v>
      </c>
      <c r="F259" s="216" t="s">
        <v>377</v>
      </c>
      <c r="G259" s="13"/>
      <c r="H259" s="215" t="s">
        <v>1</v>
      </c>
      <c r="I259" s="217"/>
      <c r="J259" s="13"/>
      <c r="K259" s="13"/>
      <c r="L259" s="214"/>
      <c r="M259" s="218"/>
      <c r="N259" s="219"/>
      <c r="O259" s="219"/>
      <c r="P259" s="219"/>
      <c r="Q259" s="219"/>
      <c r="R259" s="219"/>
      <c r="S259" s="219"/>
      <c r="T259" s="22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15" t="s">
        <v>184</v>
      </c>
      <c r="AU259" s="215" t="s">
        <v>150</v>
      </c>
      <c r="AV259" s="13" t="s">
        <v>88</v>
      </c>
      <c r="AW259" s="13" t="s">
        <v>36</v>
      </c>
      <c r="AX259" s="13" t="s">
        <v>80</v>
      </c>
      <c r="AY259" s="215" t="s">
        <v>134</v>
      </c>
    </row>
    <row r="260" s="14" customFormat="1">
      <c r="A260" s="14"/>
      <c r="B260" s="221"/>
      <c r="C260" s="14"/>
      <c r="D260" s="200" t="s">
        <v>184</v>
      </c>
      <c r="E260" s="222" t="s">
        <v>1</v>
      </c>
      <c r="F260" s="223" t="s">
        <v>387</v>
      </c>
      <c r="G260" s="14"/>
      <c r="H260" s="224">
        <v>60</v>
      </c>
      <c r="I260" s="225"/>
      <c r="J260" s="14"/>
      <c r="K260" s="14"/>
      <c r="L260" s="221"/>
      <c r="M260" s="226"/>
      <c r="N260" s="227"/>
      <c r="O260" s="227"/>
      <c r="P260" s="227"/>
      <c r="Q260" s="227"/>
      <c r="R260" s="227"/>
      <c r="S260" s="227"/>
      <c r="T260" s="22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22" t="s">
        <v>184</v>
      </c>
      <c r="AU260" s="222" t="s">
        <v>150</v>
      </c>
      <c r="AV260" s="14" t="s">
        <v>90</v>
      </c>
      <c r="AW260" s="14" t="s">
        <v>36</v>
      </c>
      <c r="AX260" s="14" t="s">
        <v>88</v>
      </c>
      <c r="AY260" s="222" t="s">
        <v>134</v>
      </c>
    </row>
    <row r="261" s="2" customFormat="1" ht="16.5" customHeight="1">
      <c r="A261" s="36"/>
      <c r="B261" s="186"/>
      <c r="C261" s="187" t="s">
        <v>388</v>
      </c>
      <c r="D261" s="187" t="s">
        <v>137</v>
      </c>
      <c r="E261" s="188" t="s">
        <v>389</v>
      </c>
      <c r="F261" s="189" t="s">
        <v>240</v>
      </c>
      <c r="G261" s="190" t="s">
        <v>140</v>
      </c>
      <c r="H261" s="191">
        <v>100</v>
      </c>
      <c r="I261" s="192"/>
      <c r="J261" s="193">
        <f>ROUND(I261*H261,2)</f>
        <v>0</v>
      </c>
      <c r="K261" s="189" t="s">
        <v>1</v>
      </c>
      <c r="L261" s="37"/>
      <c r="M261" s="194" t="s">
        <v>1</v>
      </c>
      <c r="N261" s="195" t="s">
        <v>45</v>
      </c>
      <c r="O261" s="75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8" t="s">
        <v>133</v>
      </c>
      <c r="AT261" s="198" t="s">
        <v>137</v>
      </c>
      <c r="AU261" s="198" t="s">
        <v>150</v>
      </c>
      <c r="AY261" s="17" t="s">
        <v>134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7" t="s">
        <v>88</v>
      </c>
      <c r="BK261" s="199">
        <f>ROUND(I261*H261,2)</f>
        <v>0</v>
      </c>
      <c r="BL261" s="17" t="s">
        <v>133</v>
      </c>
      <c r="BM261" s="198" t="s">
        <v>390</v>
      </c>
    </row>
    <row r="262" s="13" customFormat="1">
      <c r="A262" s="13"/>
      <c r="B262" s="214"/>
      <c r="C262" s="13"/>
      <c r="D262" s="200" t="s">
        <v>184</v>
      </c>
      <c r="E262" s="215" t="s">
        <v>1</v>
      </c>
      <c r="F262" s="216" t="s">
        <v>377</v>
      </c>
      <c r="G262" s="13"/>
      <c r="H262" s="215" t="s">
        <v>1</v>
      </c>
      <c r="I262" s="217"/>
      <c r="J262" s="13"/>
      <c r="K262" s="13"/>
      <c r="L262" s="214"/>
      <c r="M262" s="218"/>
      <c r="N262" s="219"/>
      <c r="O262" s="219"/>
      <c r="P262" s="219"/>
      <c r="Q262" s="219"/>
      <c r="R262" s="219"/>
      <c r="S262" s="219"/>
      <c r="T262" s="22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15" t="s">
        <v>184</v>
      </c>
      <c r="AU262" s="215" t="s">
        <v>150</v>
      </c>
      <c r="AV262" s="13" t="s">
        <v>88</v>
      </c>
      <c r="AW262" s="13" t="s">
        <v>36</v>
      </c>
      <c r="AX262" s="13" t="s">
        <v>80</v>
      </c>
      <c r="AY262" s="215" t="s">
        <v>134</v>
      </c>
    </row>
    <row r="263" s="14" customFormat="1">
      <c r="A263" s="14"/>
      <c r="B263" s="221"/>
      <c r="C263" s="14"/>
      <c r="D263" s="200" t="s">
        <v>184</v>
      </c>
      <c r="E263" s="222" t="s">
        <v>1</v>
      </c>
      <c r="F263" s="223" t="s">
        <v>391</v>
      </c>
      <c r="G263" s="14"/>
      <c r="H263" s="224">
        <v>100</v>
      </c>
      <c r="I263" s="225"/>
      <c r="J263" s="14"/>
      <c r="K263" s="14"/>
      <c r="L263" s="221"/>
      <c r="M263" s="226"/>
      <c r="N263" s="227"/>
      <c r="O263" s="227"/>
      <c r="P263" s="227"/>
      <c r="Q263" s="227"/>
      <c r="R263" s="227"/>
      <c r="S263" s="227"/>
      <c r="T263" s="22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22" t="s">
        <v>184</v>
      </c>
      <c r="AU263" s="222" t="s">
        <v>150</v>
      </c>
      <c r="AV263" s="14" t="s">
        <v>90</v>
      </c>
      <c r="AW263" s="14" t="s">
        <v>36</v>
      </c>
      <c r="AX263" s="14" t="s">
        <v>88</v>
      </c>
      <c r="AY263" s="222" t="s">
        <v>134</v>
      </c>
    </row>
    <row r="264" s="12" customFormat="1" ht="20.88" customHeight="1">
      <c r="A264" s="12"/>
      <c r="B264" s="173"/>
      <c r="C264" s="12"/>
      <c r="D264" s="174" t="s">
        <v>79</v>
      </c>
      <c r="E264" s="184" t="s">
        <v>392</v>
      </c>
      <c r="F264" s="184" t="s">
        <v>393</v>
      </c>
      <c r="G264" s="12"/>
      <c r="H264" s="12"/>
      <c r="I264" s="176"/>
      <c r="J264" s="185">
        <f>BK264</f>
        <v>0</v>
      </c>
      <c r="K264" s="12"/>
      <c r="L264" s="173"/>
      <c r="M264" s="178"/>
      <c r="N264" s="179"/>
      <c r="O264" s="179"/>
      <c r="P264" s="180">
        <f>SUM(P265:P268)</f>
        <v>0</v>
      </c>
      <c r="Q264" s="179"/>
      <c r="R264" s="180">
        <f>SUM(R265:R268)</f>
        <v>0</v>
      </c>
      <c r="S264" s="179"/>
      <c r="T264" s="181">
        <f>SUM(T265:T268)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74" t="s">
        <v>133</v>
      </c>
      <c r="AT264" s="182" t="s">
        <v>79</v>
      </c>
      <c r="AU264" s="182" t="s">
        <v>90</v>
      </c>
      <c r="AY264" s="174" t="s">
        <v>134</v>
      </c>
      <c r="BK264" s="183">
        <f>SUM(BK265:BK268)</f>
        <v>0</v>
      </c>
    </row>
    <row r="265" s="2" customFormat="1" ht="16.5" customHeight="1">
      <c r="A265" s="36"/>
      <c r="B265" s="186"/>
      <c r="C265" s="187" t="s">
        <v>394</v>
      </c>
      <c r="D265" s="187" t="s">
        <v>137</v>
      </c>
      <c r="E265" s="188" t="s">
        <v>395</v>
      </c>
      <c r="F265" s="189" t="s">
        <v>396</v>
      </c>
      <c r="G265" s="190" t="s">
        <v>245</v>
      </c>
      <c r="H265" s="191">
        <v>2</v>
      </c>
      <c r="I265" s="192"/>
      <c r="J265" s="193">
        <f>ROUND(I265*H265,2)</f>
        <v>0</v>
      </c>
      <c r="K265" s="189" t="s">
        <v>1</v>
      </c>
      <c r="L265" s="37"/>
      <c r="M265" s="194" t="s">
        <v>1</v>
      </c>
      <c r="N265" s="195" t="s">
        <v>45</v>
      </c>
      <c r="O265" s="75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8" t="s">
        <v>133</v>
      </c>
      <c r="AT265" s="198" t="s">
        <v>137</v>
      </c>
      <c r="AU265" s="198" t="s">
        <v>150</v>
      </c>
      <c r="AY265" s="17" t="s">
        <v>134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7" t="s">
        <v>88</v>
      </c>
      <c r="BK265" s="199">
        <f>ROUND(I265*H265,2)</f>
        <v>0</v>
      </c>
      <c r="BL265" s="17" t="s">
        <v>133</v>
      </c>
      <c r="BM265" s="198" t="s">
        <v>397</v>
      </c>
    </row>
    <row r="266" s="14" customFormat="1">
      <c r="A266" s="14"/>
      <c r="B266" s="221"/>
      <c r="C266" s="14"/>
      <c r="D266" s="200" t="s">
        <v>184</v>
      </c>
      <c r="E266" s="222" t="s">
        <v>1</v>
      </c>
      <c r="F266" s="223" t="s">
        <v>398</v>
      </c>
      <c r="G266" s="14"/>
      <c r="H266" s="224">
        <v>2</v>
      </c>
      <c r="I266" s="225"/>
      <c r="J266" s="14"/>
      <c r="K266" s="14"/>
      <c r="L266" s="221"/>
      <c r="M266" s="226"/>
      <c r="N266" s="227"/>
      <c r="O266" s="227"/>
      <c r="P266" s="227"/>
      <c r="Q266" s="227"/>
      <c r="R266" s="227"/>
      <c r="S266" s="227"/>
      <c r="T266" s="22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22" t="s">
        <v>184</v>
      </c>
      <c r="AU266" s="222" t="s">
        <v>150</v>
      </c>
      <c r="AV266" s="14" t="s">
        <v>90</v>
      </c>
      <c r="AW266" s="14" t="s">
        <v>36</v>
      </c>
      <c r="AX266" s="14" t="s">
        <v>88</v>
      </c>
      <c r="AY266" s="222" t="s">
        <v>134</v>
      </c>
    </row>
    <row r="267" s="2" customFormat="1" ht="16.5" customHeight="1">
      <c r="A267" s="36"/>
      <c r="B267" s="186"/>
      <c r="C267" s="187" t="s">
        <v>399</v>
      </c>
      <c r="D267" s="187" t="s">
        <v>137</v>
      </c>
      <c r="E267" s="188" t="s">
        <v>400</v>
      </c>
      <c r="F267" s="189" t="s">
        <v>240</v>
      </c>
      <c r="G267" s="190" t="s">
        <v>140</v>
      </c>
      <c r="H267" s="191">
        <v>120</v>
      </c>
      <c r="I267" s="192"/>
      <c r="J267" s="193">
        <f>ROUND(I267*H267,2)</f>
        <v>0</v>
      </c>
      <c r="K267" s="189" t="s">
        <v>1</v>
      </c>
      <c r="L267" s="37"/>
      <c r="M267" s="194" t="s">
        <v>1</v>
      </c>
      <c r="N267" s="195" t="s">
        <v>45</v>
      </c>
      <c r="O267" s="75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8" t="s">
        <v>133</v>
      </c>
      <c r="AT267" s="198" t="s">
        <v>137</v>
      </c>
      <c r="AU267" s="198" t="s">
        <v>150</v>
      </c>
      <c r="AY267" s="17" t="s">
        <v>134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7" t="s">
        <v>88</v>
      </c>
      <c r="BK267" s="199">
        <f>ROUND(I267*H267,2)</f>
        <v>0</v>
      </c>
      <c r="BL267" s="17" t="s">
        <v>133</v>
      </c>
      <c r="BM267" s="198" t="s">
        <v>401</v>
      </c>
    </row>
    <row r="268" s="14" customFormat="1">
      <c r="A268" s="14"/>
      <c r="B268" s="221"/>
      <c r="C268" s="14"/>
      <c r="D268" s="200" t="s">
        <v>184</v>
      </c>
      <c r="E268" s="222" t="s">
        <v>1</v>
      </c>
      <c r="F268" s="223" t="s">
        <v>402</v>
      </c>
      <c r="G268" s="14"/>
      <c r="H268" s="224">
        <v>120</v>
      </c>
      <c r="I268" s="225"/>
      <c r="J268" s="14"/>
      <c r="K268" s="14"/>
      <c r="L268" s="221"/>
      <c r="M268" s="226"/>
      <c r="N268" s="227"/>
      <c r="O268" s="227"/>
      <c r="P268" s="227"/>
      <c r="Q268" s="227"/>
      <c r="R268" s="227"/>
      <c r="S268" s="227"/>
      <c r="T268" s="22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22" t="s">
        <v>184</v>
      </c>
      <c r="AU268" s="222" t="s">
        <v>150</v>
      </c>
      <c r="AV268" s="14" t="s">
        <v>90</v>
      </c>
      <c r="AW268" s="14" t="s">
        <v>36</v>
      </c>
      <c r="AX268" s="14" t="s">
        <v>88</v>
      </c>
      <c r="AY268" s="222" t="s">
        <v>134</v>
      </c>
    </row>
    <row r="269" s="12" customFormat="1" ht="20.88" customHeight="1">
      <c r="A269" s="12"/>
      <c r="B269" s="173"/>
      <c r="C269" s="12"/>
      <c r="D269" s="174" t="s">
        <v>79</v>
      </c>
      <c r="E269" s="184" t="s">
        <v>403</v>
      </c>
      <c r="F269" s="184" t="s">
        <v>404</v>
      </c>
      <c r="G269" s="12"/>
      <c r="H269" s="12"/>
      <c r="I269" s="176"/>
      <c r="J269" s="185">
        <f>BK269</f>
        <v>0</v>
      </c>
      <c r="K269" s="12"/>
      <c r="L269" s="173"/>
      <c r="M269" s="178"/>
      <c r="N269" s="179"/>
      <c r="O269" s="179"/>
      <c r="P269" s="180">
        <f>SUM(P270:P277)</f>
        <v>0</v>
      </c>
      <c r="Q269" s="179"/>
      <c r="R269" s="180">
        <f>SUM(R270:R277)</f>
        <v>0</v>
      </c>
      <c r="S269" s="179"/>
      <c r="T269" s="181">
        <f>SUM(T270:T277)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74" t="s">
        <v>133</v>
      </c>
      <c r="AT269" s="182" t="s">
        <v>79</v>
      </c>
      <c r="AU269" s="182" t="s">
        <v>90</v>
      </c>
      <c r="AY269" s="174" t="s">
        <v>134</v>
      </c>
      <c r="BK269" s="183">
        <f>SUM(BK270:BK277)</f>
        <v>0</v>
      </c>
    </row>
    <row r="270" s="2" customFormat="1" ht="21.75" customHeight="1">
      <c r="A270" s="36"/>
      <c r="B270" s="186"/>
      <c r="C270" s="187" t="s">
        <v>405</v>
      </c>
      <c r="D270" s="187" t="s">
        <v>137</v>
      </c>
      <c r="E270" s="188" t="s">
        <v>406</v>
      </c>
      <c r="F270" s="189" t="s">
        <v>407</v>
      </c>
      <c r="G270" s="190" t="s">
        <v>140</v>
      </c>
      <c r="H270" s="191">
        <v>200</v>
      </c>
      <c r="I270" s="192"/>
      <c r="J270" s="193">
        <f>ROUND(I270*H270,2)</f>
        <v>0</v>
      </c>
      <c r="K270" s="189" t="s">
        <v>1</v>
      </c>
      <c r="L270" s="37"/>
      <c r="M270" s="194" t="s">
        <v>1</v>
      </c>
      <c r="N270" s="195" t="s">
        <v>45</v>
      </c>
      <c r="O270" s="75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8" t="s">
        <v>133</v>
      </c>
      <c r="AT270" s="198" t="s">
        <v>137</v>
      </c>
      <c r="AU270" s="198" t="s">
        <v>150</v>
      </c>
      <c r="AY270" s="17" t="s">
        <v>134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17" t="s">
        <v>88</v>
      </c>
      <c r="BK270" s="199">
        <f>ROUND(I270*H270,2)</f>
        <v>0</v>
      </c>
      <c r="BL270" s="17" t="s">
        <v>133</v>
      </c>
      <c r="BM270" s="198" t="s">
        <v>408</v>
      </c>
    </row>
    <row r="271" s="14" customFormat="1">
      <c r="A271" s="14"/>
      <c r="B271" s="221"/>
      <c r="C271" s="14"/>
      <c r="D271" s="200" t="s">
        <v>184</v>
      </c>
      <c r="E271" s="222" t="s">
        <v>1</v>
      </c>
      <c r="F271" s="223" t="s">
        <v>409</v>
      </c>
      <c r="G271" s="14"/>
      <c r="H271" s="224">
        <v>200</v>
      </c>
      <c r="I271" s="225"/>
      <c r="J271" s="14"/>
      <c r="K271" s="14"/>
      <c r="L271" s="221"/>
      <c r="M271" s="226"/>
      <c r="N271" s="227"/>
      <c r="O271" s="227"/>
      <c r="P271" s="227"/>
      <c r="Q271" s="227"/>
      <c r="R271" s="227"/>
      <c r="S271" s="227"/>
      <c r="T271" s="22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22" t="s">
        <v>184</v>
      </c>
      <c r="AU271" s="222" t="s">
        <v>150</v>
      </c>
      <c r="AV271" s="14" t="s">
        <v>90</v>
      </c>
      <c r="AW271" s="14" t="s">
        <v>36</v>
      </c>
      <c r="AX271" s="14" t="s">
        <v>88</v>
      </c>
      <c r="AY271" s="222" t="s">
        <v>134</v>
      </c>
    </row>
    <row r="272" s="2" customFormat="1" ht="16.5" customHeight="1">
      <c r="A272" s="36"/>
      <c r="B272" s="186"/>
      <c r="C272" s="187" t="s">
        <v>410</v>
      </c>
      <c r="D272" s="187" t="s">
        <v>137</v>
      </c>
      <c r="E272" s="188" t="s">
        <v>411</v>
      </c>
      <c r="F272" s="189" t="s">
        <v>235</v>
      </c>
      <c r="G272" s="190" t="s">
        <v>190</v>
      </c>
      <c r="H272" s="191">
        <v>4</v>
      </c>
      <c r="I272" s="192"/>
      <c r="J272" s="193">
        <f>ROUND(I272*H272,2)</f>
        <v>0</v>
      </c>
      <c r="K272" s="189" t="s">
        <v>1</v>
      </c>
      <c r="L272" s="37"/>
      <c r="M272" s="194" t="s">
        <v>1</v>
      </c>
      <c r="N272" s="195" t="s">
        <v>45</v>
      </c>
      <c r="O272" s="75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8" t="s">
        <v>133</v>
      </c>
      <c r="AT272" s="198" t="s">
        <v>137</v>
      </c>
      <c r="AU272" s="198" t="s">
        <v>150</v>
      </c>
      <c r="AY272" s="17" t="s">
        <v>134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7" t="s">
        <v>88</v>
      </c>
      <c r="BK272" s="199">
        <f>ROUND(I272*H272,2)</f>
        <v>0</v>
      </c>
      <c r="BL272" s="17" t="s">
        <v>133</v>
      </c>
      <c r="BM272" s="198" t="s">
        <v>412</v>
      </c>
    </row>
    <row r="273" s="14" customFormat="1">
      <c r="A273" s="14"/>
      <c r="B273" s="221"/>
      <c r="C273" s="14"/>
      <c r="D273" s="200" t="s">
        <v>184</v>
      </c>
      <c r="E273" s="222" t="s">
        <v>1</v>
      </c>
      <c r="F273" s="223" t="s">
        <v>413</v>
      </c>
      <c r="G273" s="14"/>
      <c r="H273" s="224">
        <v>4</v>
      </c>
      <c r="I273" s="225"/>
      <c r="J273" s="14"/>
      <c r="K273" s="14"/>
      <c r="L273" s="221"/>
      <c r="M273" s="226"/>
      <c r="N273" s="227"/>
      <c r="O273" s="227"/>
      <c r="P273" s="227"/>
      <c r="Q273" s="227"/>
      <c r="R273" s="227"/>
      <c r="S273" s="227"/>
      <c r="T273" s="22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22" t="s">
        <v>184</v>
      </c>
      <c r="AU273" s="222" t="s">
        <v>150</v>
      </c>
      <c r="AV273" s="14" t="s">
        <v>90</v>
      </c>
      <c r="AW273" s="14" t="s">
        <v>36</v>
      </c>
      <c r="AX273" s="14" t="s">
        <v>88</v>
      </c>
      <c r="AY273" s="222" t="s">
        <v>134</v>
      </c>
    </row>
    <row r="274" s="2" customFormat="1" ht="21.75" customHeight="1">
      <c r="A274" s="36"/>
      <c r="B274" s="186"/>
      <c r="C274" s="187" t="s">
        <v>414</v>
      </c>
      <c r="D274" s="187" t="s">
        <v>137</v>
      </c>
      <c r="E274" s="188" t="s">
        <v>415</v>
      </c>
      <c r="F274" s="189" t="s">
        <v>416</v>
      </c>
      <c r="G274" s="190" t="s">
        <v>190</v>
      </c>
      <c r="H274" s="191">
        <v>20</v>
      </c>
      <c r="I274" s="192"/>
      <c r="J274" s="193">
        <f>ROUND(I274*H274,2)</f>
        <v>0</v>
      </c>
      <c r="K274" s="189" t="s">
        <v>1</v>
      </c>
      <c r="L274" s="37"/>
      <c r="M274" s="194" t="s">
        <v>1</v>
      </c>
      <c r="N274" s="195" t="s">
        <v>45</v>
      </c>
      <c r="O274" s="75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8" t="s">
        <v>133</v>
      </c>
      <c r="AT274" s="198" t="s">
        <v>137</v>
      </c>
      <c r="AU274" s="198" t="s">
        <v>150</v>
      </c>
      <c r="AY274" s="17" t="s">
        <v>134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7" t="s">
        <v>88</v>
      </c>
      <c r="BK274" s="199">
        <f>ROUND(I274*H274,2)</f>
        <v>0</v>
      </c>
      <c r="BL274" s="17" t="s">
        <v>133</v>
      </c>
      <c r="BM274" s="198" t="s">
        <v>417</v>
      </c>
    </row>
    <row r="275" s="14" customFormat="1">
      <c r="A275" s="14"/>
      <c r="B275" s="221"/>
      <c r="C275" s="14"/>
      <c r="D275" s="200" t="s">
        <v>184</v>
      </c>
      <c r="E275" s="222" t="s">
        <v>1</v>
      </c>
      <c r="F275" s="223" t="s">
        <v>418</v>
      </c>
      <c r="G275" s="14"/>
      <c r="H275" s="224">
        <v>20</v>
      </c>
      <c r="I275" s="225"/>
      <c r="J275" s="14"/>
      <c r="K275" s="14"/>
      <c r="L275" s="221"/>
      <c r="M275" s="226"/>
      <c r="N275" s="227"/>
      <c r="O275" s="227"/>
      <c r="P275" s="227"/>
      <c r="Q275" s="227"/>
      <c r="R275" s="227"/>
      <c r="S275" s="227"/>
      <c r="T275" s="22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22" t="s">
        <v>184</v>
      </c>
      <c r="AU275" s="222" t="s">
        <v>150</v>
      </c>
      <c r="AV275" s="14" t="s">
        <v>90</v>
      </c>
      <c r="AW275" s="14" t="s">
        <v>36</v>
      </c>
      <c r="AX275" s="14" t="s">
        <v>88</v>
      </c>
      <c r="AY275" s="222" t="s">
        <v>134</v>
      </c>
    </row>
    <row r="276" s="2" customFormat="1" ht="16.5" customHeight="1">
      <c r="A276" s="36"/>
      <c r="B276" s="186"/>
      <c r="C276" s="187" t="s">
        <v>419</v>
      </c>
      <c r="D276" s="187" t="s">
        <v>137</v>
      </c>
      <c r="E276" s="188" t="s">
        <v>420</v>
      </c>
      <c r="F276" s="189" t="s">
        <v>240</v>
      </c>
      <c r="G276" s="190" t="s">
        <v>140</v>
      </c>
      <c r="H276" s="191">
        <v>5</v>
      </c>
      <c r="I276" s="192"/>
      <c r="J276" s="193">
        <f>ROUND(I276*H276,2)</f>
        <v>0</v>
      </c>
      <c r="K276" s="189" t="s">
        <v>1</v>
      </c>
      <c r="L276" s="37"/>
      <c r="M276" s="194" t="s">
        <v>1</v>
      </c>
      <c r="N276" s="195" t="s">
        <v>45</v>
      </c>
      <c r="O276" s="75"/>
      <c r="P276" s="196">
        <f>O276*H276</f>
        <v>0</v>
      </c>
      <c r="Q276" s="196">
        <v>0</v>
      </c>
      <c r="R276" s="196">
        <f>Q276*H276</f>
        <v>0</v>
      </c>
      <c r="S276" s="196">
        <v>0</v>
      </c>
      <c r="T276" s="197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8" t="s">
        <v>133</v>
      </c>
      <c r="AT276" s="198" t="s">
        <v>137</v>
      </c>
      <c r="AU276" s="198" t="s">
        <v>150</v>
      </c>
      <c r="AY276" s="17" t="s">
        <v>134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7" t="s">
        <v>88</v>
      </c>
      <c r="BK276" s="199">
        <f>ROUND(I276*H276,2)</f>
        <v>0</v>
      </c>
      <c r="BL276" s="17" t="s">
        <v>133</v>
      </c>
      <c r="BM276" s="198" t="s">
        <v>421</v>
      </c>
    </row>
    <row r="277" s="14" customFormat="1">
      <c r="A277" s="14"/>
      <c r="B277" s="221"/>
      <c r="C277" s="14"/>
      <c r="D277" s="200" t="s">
        <v>184</v>
      </c>
      <c r="E277" s="222" t="s">
        <v>1</v>
      </c>
      <c r="F277" s="223" t="s">
        <v>422</v>
      </c>
      <c r="G277" s="14"/>
      <c r="H277" s="224">
        <v>5</v>
      </c>
      <c r="I277" s="225"/>
      <c r="J277" s="14"/>
      <c r="K277" s="14"/>
      <c r="L277" s="221"/>
      <c r="M277" s="229"/>
      <c r="N277" s="230"/>
      <c r="O277" s="230"/>
      <c r="P277" s="230"/>
      <c r="Q277" s="230"/>
      <c r="R277" s="230"/>
      <c r="S277" s="230"/>
      <c r="T277" s="23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22" t="s">
        <v>184</v>
      </c>
      <c r="AU277" s="222" t="s">
        <v>150</v>
      </c>
      <c r="AV277" s="14" t="s">
        <v>90</v>
      </c>
      <c r="AW277" s="14" t="s">
        <v>36</v>
      </c>
      <c r="AX277" s="14" t="s">
        <v>88</v>
      </c>
      <c r="AY277" s="222" t="s">
        <v>134</v>
      </c>
    </row>
    <row r="278" s="2" customFormat="1" ht="6.96" customHeight="1">
      <c r="A278" s="36"/>
      <c r="B278" s="58"/>
      <c r="C278" s="59"/>
      <c r="D278" s="59"/>
      <c r="E278" s="59"/>
      <c r="F278" s="59"/>
      <c r="G278" s="59"/>
      <c r="H278" s="59"/>
      <c r="I278" s="146"/>
      <c r="J278" s="59"/>
      <c r="K278" s="59"/>
      <c r="L278" s="37"/>
      <c r="M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</row>
  </sheetData>
  <autoFilter ref="C129:K27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90</v>
      </c>
    </row>
    <row r="4" hidden="1" s="1" customFormat="1" ht="24.96" customHeight="1">
      <c r="B4" s="20"/>
      <c r="D4" s="21" t="s">
        <v>97</v>
      </c>
      <c r="I4" s="118"/>
      <c r="L4" s="20"/>
      <c r="M4" s="120" t="s">
        <v>10</v>
      </c>
      <c r="AT4" s="17" t="s">
        <v>3</v>
      </c>
    </row>
    <row r="5" hidden="1" s="1" customFormat="1" ht="6.96" customHeight="1">
      <c r="B5" s="20"/>
      <c r="I5" s="118"/>
      <c r="L5" s="20"/>
    </row>
    <row r="6" hidden="1" s="1" customFormat="1" ht="12" customHeight="1">
      <c r="B6" s="20"/>
      <c r="D6" s="30" t="s">
        <v>16</v>
      </c>
      <c r="I6" s="118"/>
      <c r="L6" s="20"/>
    </row>
    <row r="7" hidden="1" s="1" customFormat="1" ht="16.5" customHeight="1">
      <c r="B7" s="20"/>
      <c r="E7" s="121" t="str">
        <f>'Rekapitulace stavby'!K6</f>
        <v>VD Štěchovice - oprava stavítek a vystrojení šachet obtoků PK</v>
      </c>
      <c r="F7" s="30"/>
      <c r="G7" s="30"/>
      <c r="H7" s="30"/>
      <c r="I7" s="118"/>
      <c r="L7" s="20"/>
    </row>
    <row r="8" hidden="1" s="2" customFormat="1" ht="12" customHeight="1">
      <c r="A8" s="36"/>
      <c r="B8" s="37"/>
      <c r="C8" s="36"/>
      <c r="D8" s="30" t="s">
        <v>98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37"/>
      <c r="C9" s="36"/>
      <c r="D9" s="36"/>
      <c r="E9" s="65" t="s">
        <v>424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30. 9. 2019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123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123" t="s">
        <v>25</v>
      </c>
      <c r="J20" s="25" t="s">
        <v>33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37"/>
      <c r="C21" s="36"/>
      <c r="D21" s="36"/>
      <c r="E21" s="25" t="s">
        <v>34</v>
      </c>
      <c r="F21" s="36"/>
      <c r="G21" s="36"/>
      <c r="H21" s="36"/>
      <c r="I21" s="123" t="s">
        <v>28</v>
      </c>
      <c r="J21" s="25" t="s">
        <v>35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37"/>
      <c r="C23" s="36"/>
      <c r="D23" s="30" t="s">
        <v>37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28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hidden="1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37"/>
      <c r="C30" s="36"/>
      <c r="D30" s="129" t="s">
        <v>40</v>
      </c>
      <c r="E30" s="36"/>
      <c r="F30" s="36"/>
      <c r="G30" s="36"/>
      <c r="H30" s="36"/>
      <c r="I30" s="122"/>
      <c r="J30" s="94">
        <f>ROUND(J120,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37"/>
      <c r="C32" s="36"/>
      <c r="D32" s="36"/>
      <c r="E32" s="36"/>
      <c r="F32" s="41" t="s">
        <v>42</v>
      </c>
      <c r="G32" s="36"/>
      <c r="H32" s="36"/>
      <c r="I32" s="130" t="s">
        <v>41</v>
      </c>
      <c r="J32" s="41" t="s">
        <v>43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131" t="s">
        <v>44</v>
      </c>
      <c r="E33" s="30" t="s">
        <v>45</v>
      </c>
      <c r="F33" s="132">
        <f>ROUND((SUM(BE120:BE128)),  2)</f>
        <v>0</v>
      </c>
      <c r="G33" s="36"/>
      <c r="H33" s="36"/>
      <c r="I33" s="133">
        <v>0.20999999999999999</v>
      </c>
      <c r="J33" s="132">
        <f>ROUND(((SUM(BE120:BE128))*I33),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46</v>
      </c>
      <c r="F34" s="132">
        <f>ROUND((SUM(BF120:BF128)),  2)</f>
        <v>0</v>
      </c>
      <c r="G34" s="36"/>
      <c r="H34" s="36"/>
      <c r="I34" s="133">
        <v>0.14999999999999999</v>
      </c>
      <c r="J34" s="132">
        <f>ROUND(((SUM(BF120:BF128))*I34),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47</v>
      </c>
      <c r="F35" s="132">
        <f>ROUND((SUM(BG120:BG128)),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48</v>
      </c>
      <c r="F36" s="132">
        <f>ROUND((SUM(BH120:BH128)),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49</v>
      </c>
      <c r="F37" s="132">
        <f>ROUND((SUM(BI120:BI128)),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37"/>
      <c r="C39" s="134"/>
      <c r="D39" s="135" t="s">
        <v>50</v>
      </c>
      <c r="E39" s="79"/>
      <c r="F39" s="79"/>
      <c r="G39" s="136" t="s">
        <v>51</v>
      </c>
      <c r="H39" s="137" t="s">
        <v>52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1" customFormat="1" ht="14.4" customHeight="1">
      <c r="B41" s="20"/>
      <c r="I41" s="118"/>
      <c r="L41" s="20"/>
    </row>
    <row r="42" hidden="1" s="1" customFormat="1" ht="14.4" customHeight="1">
      <c r="B42" s="20"/>
      <c r="I42" s="118"/>
      <c r="L42" s="20"/>
    </row>
    <row r="43" hidden="1" s="1" customFormat="1" ht="14.4" customHeight="1">
      <c r="B43" s="20"/>
      <c r="I43" s="118"/>
      <c r="L43" s="20"/>
    </row>
    <row r="44" hidden="1" s="1" customFormat="1" ht="14.4" customHeight="1">
      <c r="B44" s="20"/>
      <c r="I44" s="118"/>
      <c r="L44" s="20"/>
    </row>
    <row r="45" hidden="1" s="1" customFormat="1" ht="14.4" customHeight="1">
      <c r="B45" s="20"/>
      <c r="I45" s="118"/>
      <c r="L45" s="20"/>
    </row>
    <row r="46" hidden="1" s="1" customFormat="1" ht="14.4" customHeight="1">
      <c r="B46" s="20"/>
      <c r="I46" s="118"/>
      <c r="L46" s="20"/>
    </row>
    <row r="47" hidden="1" s="1" customFormat="1" ht="14.4" customHeight="1">
      <c r="B47" s="20"/>
      <c r="I47" s="118"/>
      <c r="L47" s="20"/>
    </row>
    <row r="48" hidden="1" s="1" customFormat="1" ht="14.4" customHeight="1">
      <c r="B48" s="20"/>
      <c r="I48" s="118"/>
      <c r="L48" s="20"/>
    </row>
    <row r="49" hidden="1" s="1" customFormat="1" ht="14.4" customHeight="1">
      <c r="B49" s="20"/>
      <c r="I49" s="118"/>
      <c r="L49" s="20"/>
    </row>
    <row r="50" hidden="1" s="2" customFormat="1" ht="14.4" customHeight="1">
      <c r="B50" s="53"/>
      <c r="D50" s="54" t="s">
        <v>53</v>
      </c>
      <c r="E50" s="55"/>
      <c r="F50" s="55"/>
      <c r="G50" s="54" t="s">
        <v>54</v>
      </c>
      <c r="H50" s="55"/>
      <c r="I50" s="141"/>
      <c r="J50" s="55"/>
      <c r="K50" s="55"/>
      <c r="L50" s="5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6"/>
      <c r="B61" s="37"/>
      <c r="C61" s="36"/>
      <c r="D61" s="56" t="s">
        <v>55</v>
      </c>
      <c r="E61" s="39"/>
      <c r="F61" s="142" t="s">
        <v>56</v>
      </c>
      <c r="G61" s="56" t="s">
        <v>55</v>
      </c>
      <c r="H61" s="39"/>
      <c r="I61" s="143"/>
      <c r="J61" s="144" t="s">
        <v>56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6"/>
      <c r="B65" s="37"/>
      <c r="C65" s="36"/>
      <c r="D65" s="54" t="s">
        <v>57</v>
      </c>
      <c r="E65" s="57"/>
      <c r="F65" s="57"/>
      <c r="G65" s="54" t="s">
        <v>58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6"/>
      <c r="B76" s="37"/>
      <c r="C76" s="36"/>
      <c r="D76" s="56" t="s">
        <v>55</v>
      </c>
      <c r="E76" s="39"/>
      <c r="F76" s="142" t="s">
        <v>56</v>
      </c>
      <c r="G76" s="56" t="s">
        <v>55</v>
      </c>
      <c r="H76" s="39"/>
      <c r="I76" s="143"/>
      <c r="J76" s="144" t="s">
        <v>56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6"/>
      <c r="D85" s="36"/>
      <c r="E85" s="121" t="str">
        <f>E7</f>
        <v>VD Štěchovice - oprava stavítek a vystrojení šachet obtoků PK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98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6"/>
      <c r="D87" s="36"/>
      <c r="E87" s="65" t="str">
        <f>E9</f>
        <v>VON - Vedlejší a ostatní náklady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30. 9. 2019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25.65" customHeight="1">
      <c r="A91" s="36"/>
      <c r="B91" s="37"/>
      <c r="C91" s="30" t="s">
        <v>24</v>
      </c>
      <c r="D91" s="36"/>
      <c r="E91" s="36"/>
      <c r="F91" s="25" t="str">
        <f>E15</f>
        <v>Povodí Vltavy, státní podnik</v>
      </c>
      <c r="G91" s="36"/>
      <c r="H91" s="36"/>
      <c r="I91" s="123" t="s">
        <v>32</v>
      </c>
      <c r="J91" s="34" t="str">
        <f>E21</f>
        <v>Sweco Hydroprojekt a.s.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123" t="s">
        <v>37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48" t="s">
        <v>101</v>
      </c>
      <c r="D94" s="134"/>
      <c r="E94" s="134"/>
      <c r="F94" s="134"/>
      <c r="G94" s="134"/>
      <c r="H94" s="134"/>
      <c r="I94" s="149"/>
      <c r="J94" s="150" t="s">
        <v>102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51" t="s">
        <v>103</v>
      </c>
      <c r="D96" s="36"/>
      <c r="E96" s="36"/>
      <c r="F96" s="36"/>
      <c r="G96" s="36"/>
      <c r="H96" s="36"/>
      <c r="I96" s="122"/>
      <c r="J96" s="94">
        <f>J120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104</v>
      </c>
    </row>
    <row r="97" hidden="1" s="9" customFormat="1" ht="24.96" customHeight="1">
      <c r="A97" s="9"/>
      <c r="B97" s="152"/>
      <c r="C97" s="9"/>
      <c r="D97" s="153" t="s">
        <v>425</v>
      </c>
      <c r="E97" s="154"/>
      <c r="F97" s="154"/>
      <c r="G97" s="154"/>
      <c r="H97" s="154"/>
      <c r="I97" s="155"/>
      <c r="J97" s="156">
        <f>J121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57"/>
      <c r="C98" s="10"/>
      <c r="D98" s="158" t="s">
        <v>426</v>
      </c>
      <c r="E98" s="159"/>
      <c r="F98" s="159"/>
      <c r="G98" s="159"/>
      <c r="H98" s="159"/>
      <c r="I98" s="160"/>
      <c r="J98" s="161">
        <f>J122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57"/>
      <c r="C99" s="10"/>
      <c r="D99" s="158" t="s">
        <v>427</v>
      </c>
      <c r="E99" s="159"/>
      <c r="F99" s="159"/>
      <c r="G99" s="159"/>
      <c r="H99" s="159"/>
      <c r="I99" s="160"/>
      <c r="J99" s="161">
        <f>J125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57"/>
      <c r="C100" s="10"/>
      <c r="D100" s="158" t="s">
        <v>428</v>
      </c>
      <c r="E100" s="159"/>
      <c r="F100" s="159"/>
      <c r="G100" s="159"/>
      <c r="H100" s="159"/>
      <c r="I100" s="160"/>
      <c r="J100" s="161">
        <f>J127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6"/>
      <c r="B101" s="37"/>
      <c r="C101" s="36"/>
      <c r="D101" s="36"/>
      <c r="E101" s="36"/>
      <c r="F101" s="36"/>
      <c r="G101" s="36"/>
      <c r="H101" s="36"/>
      <c r="I101" s="122"/>
      <c r="J101" s="36"/>
      <c r="K101" s="36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hidden="1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146"/>
      <c r="J102" s="59"/>
      <c r="K102" s="59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hidden="1"/>
    <row r="104" hidden="1"/>
    <row r="105" hidden="1"/>
    <row r="106" s="2" customFormat="1" ht="6.96" customHeight="1">
      <c r="A106" s="36"/>
      <c r="B106" s="60"/>
      <c r="C106" s="61"/>
      <c r="D106" s="61"/>
      <c r="E106" s="61"/>
      <c r="F106" s="61"/>
      <c r="G106" s="61"/>
      <c r="H106" s="61"/>
      <c r="I106" s="147"/>
      <c r="J106" s="61"/>
      <c r="K106" s="61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119</v>
      </c>
      <c r="D107" s="36"/>
      <c r="E107" s="36"/>
      <c r="F107" s="36"/>
      <c r="G107" s="36"/>
      <c r="H107" s="36"/>
      <c r="I107" s="122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122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6"/>
      <c r="E109" s="36"/>
      <c r="F109" s="36"/>
      <c r="G109" s="36"/>
      <c r="H109" s="36"/>
      <c r="I109" s="122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121" t="str">
        <f>E7</f>
        <v>VD Štěchovice - oprava stavítek a vystrojení šachet obtoků PK</v>
      </c>
      <c r="F110" s="30"/>
      <c r="G110" s="30"/>
      <c r="H110" s="30"/>
      <c r="I110" s="122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98</v>
      </c>
      <c r="D111" s="36"/>
      <c r="E111" s="36"/>
      <c r="F111" s="36"/>
      <c r="G111" s="36"/>
      <c r="H111" s="36"/>
      <c r="I111" s="122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6"/>
      <c r="D112" s="36"/>
      <c r="E112" s="65" t="str">
        <f>E9</f>
        <v>VON - Vedlejší a ostatní náklady</v>
      </c>
      <c r="F112" s="36"/>
      <c r="G112" s="36"/>
      <c r="H112" s="36"/>
      <c r="I112" s="122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122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6"/>
      <c r="E114" s="36"/>
      <c r="F114" s="25" t="str">
        <f>F12</f>
        <v xml:space="preserve"> </v>
      </c>
      <c r="G114" s="36"/>
      <c r="H114" s="36"/>
      <c r="I114" s="123" t="s">
        <v>22</v>
      </c>
      <c r="J114" s="67" t="str">
        <f>IF(J12="","",J12)</f>
        <v>30. 9. 2019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122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5.65" customHeight="1">
      <c r="A116" s="36"/>
      <c r="B116" s="37"/>
      <c r="C116" s="30" t="s">
        <v>24</v>
      </c>
      <c r="D116" s="36"/>
      <c r="E116" s="36"/>
      <c r="F116" s="25" t="str">
        <f>E15</f>
        <v>Povodí Vltavy, státní podnik</v>
      </c>
      <c r="G116" s="36"/>
      <c r="H116" s="36"/>
      <c r="I116" s="123" t="s">
        <v>32</v>
      </c>
      <c r="J116" s="34" t="str">
        <f>E21</f>
        <v>Sweco Hydroprojekt a.s.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6"/>
      <c r="E117" s="36"/>
      <c r="F117" s="25" t="str">
        <f>IF(E18="","",E18)</f>
        <v>Vyplň údaj</v>
      </c>
      <c r="G117" s="36"/>
      <c r="H117" s="36"/>
      <c r="I117" s="123" t="s">
        <v>37</v>
      </c>
      <c r="J117" s="34" t="str">
        <f>E24</f>
        <v xml:space="preserve"> 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6"/>
      <c r="D118" s="36"/>
      <c r="E118" s="36"/>
      <c r="F118" s="36"/>
      <c r="G118" s="36"/>
      <c r="H118" s="36"/>
      <c r="I118" s="122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62"/>
      <c r="B119" s="163"/>
      <c r="C119" s="164" t="s">
        <v>120</v>
      </c>
      <c r="D119" s="165" t="s">
        <v>65</v>
      </c>
      <c r="E119" s="165" t="s">
        <v>61</v>
      </c>
      <c r="F119" s="165" t="s">
        <v>62</v>
      </c>
      <c r="G119" s="165" t="s">
        <v>121</v>
      </c>
      <c r="H119" s="165" t="s">
        <v>122</v>
      </c>
      <c r="I119" s="166" t="s">
        <v>123</v>
      </c>
      <c r="J119" s="165" t="s">
        <v>102</v>
      </c>
      <c r="K119" s="167" t="s">
        <v>124</v>
      </c>
      <c r="L119" s="168"/>
      <c r="M119" s="84" t="s">
        <v>1</v>
      </c>
      <c r="N119" s="85" t="s">
        <v>44</v>
      </c>
      <c r="O119" s="85" t="s">
        <v>125</v>
      </c>
      <c r="P119" s="85" t="s">
        <v>126</v>
      </c>
      <c r="Q119" s="85" t="s">
        <v>127</v>
      </c>
      <c r="R119" s="85" t="s">
        <v>128</v>
      </c>
      <c r="S119" s="85" t="s">
        <v>129</v>
      </c>
      <c r="T119" s="86" t="s">
        <v>130</v>
      </c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</row>
    <row r="120" s="2" customFormat="1" ht="22.8" customHeight="1">
      <c r="A120" s="36"/>
      <c r="B120" s="37"/>
      <c r="C120" s="91" t="s">
        <v>131</v>
      </c>
      <c r="D120" s="36"/>
      <c r="E120" s="36"/>
      <c r="F120" s="36"/>
      <c r="G120" s="36"/>
      <c r="H120" s="36"/>
      <c r="I120" s="122"/>
      <c r="J120" s="169">
        <f>BK120</f>
        <v>0</v>
      </c>
      <c r="K120" s="36"/>
      <c r="L120" s="37"/>
      <c r="M120" s="87"/>
      <c r="N120" s="71"/>
      <c r="O120" s="88"/>
      <c r="P120" s="170">
        <f>P121</f>
        <v>0</v>
      </c>
      <c r="Q120" s="88"/>
      <c r="R120" s="170">
        <f>R121</f>
        <v>0</v>
      </c>
      <c r="S120" s="88"/>
      <c r="T120" s="171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79</v>
      </c>
      <c r="AU120" s="17" t="s">
        <v>104</v>
      </c>
      <c r="BK120" s="172">
        <f>BK121</f>
        <v>0</v>
      </c>
    </row>
    <row r="121" s="12" customFormat="1" ht="25.92" customHeight="1">
      <c r="A121" s="12"/>
      <c r="B121" s="173"/>
      <c r="C121" s="12"/>
      <c r="D121" s="174" t="s">
        <v>79</v>
      </c>
      <c r="E121" s="175" t="s">
        <v>429</v>
      </c>
      <c r="F121" s="175" t="s">
        <v>430</v>
      </c>
      <c r="G121" s="12"/>
      <c r="H121" s="12"/>
      <c r="I121" s="176"/>
      <c r="J121" s="177">
        <f>BK121</f>
        <v>0</v>
      </c>
      <c r="K121" s="12"/>
      <c r="L121" s="173"/>
      <c r="M121" s="178"/>
      <c r="N121" s="179"/>
      <c r="O121" s="179"/>
      <c r="P121" s="180">
        <f>P122+P125+P127</f>
        <v>0</v>
      </c>
      <c r="Q121" s="179"/>
      <c r="R121" s="180">
        <f>R122+R125+R127</f>
        <v>0</v>
      </c>
      <c r="S121" s="179"/>
      <c r="T121" s="181">
        <f>T122+T125+T127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74" t="s">
        <v>161</v>
      </c>
      <c r="AT121" s="182" t="s">
        <v>79</v>
      </c>
      <c r="AU121" s="182" t="s">
        <v>80</v>
      </c>
      <c r="AY121" s="174" t="s">
        <v>134</v>
      </c>
      <c r="BK121" s="183">
        <f>BK122+BK125+BK127</f>
        <v>0</v>
      </c>
    </row>
    <row r="122" s="12" customFormat="1" ht="22.8" customHeight="1">
      <c r="A122" s="12"/>
      <c r="B122" s="173"/>
      <c r="C122" s="12"/>
      <c r="D122" s="174" t="s">
        <v>79</v>
      </c>
      <c r="E122" s="184" t="s">
        <v>431</v>
      </c>
      <c r="F122" s="184" t="s">
        <v>432</v>
      </c>
      <c r="G122" s="12"/>
      <c r="H122" s="12"/>
      <c r="I122" s="176"/>
      <c r="J122" s="185">
        <f>BK122</f>
        <v>0</v>
      </c>
      <c r="K122" s="12"/>
      <c r="L122" s="173"/>
      <c r="M122" s="178"/>
      <c r="N122" s="179"/>
      <c r="O122" s="179"/>
      <c r="P122" s="180">
        <f>SUM(P123:P124)</f>
        <v>0</v>
      </c>
      <c r="Q122" s="179"/>
      <c r="R122" s="180">
        <f>SUM(R123:R124)</f>
        <v>0</v>
      </c>
      <c r="S122" s="179"/>
      <c r="T122" s="181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4" t="s">
        <v>161</v>
      </c>
      <c r="AT122" s="182" t="s">
        <v>79</v>
      </c>
      <c r="AU122" s="182" t="s">
        <v>88</v>
      </c>
      <c r="AY122" s="174" t="s">
        <v>134</v>
      </c>
      <c r="BK122" s="183">
        <f>SUM(BK123:BK124)</f>
        <v>0</v>
      </c>
    </row>
    <row r="123" s="2" customFormat="1" ht="16.5" customHeight="1">
      <c r="A123" s="36"/>
      <c r="B123" s="186"/>
      <c r="C123" s="187" t="s">
        <v>88</v>
      </c>
      <c r="D123" s="187" t="s">
        <v>137</v>
      </c>
      <c r="E123" s="188" t="s">
        <v>433</v>
      </c>
      <c r="F123" s="189" t="s">
        <v>434</v>
      </c>
      <c r="G123" s="190" t="s">
        <v>146</v>
      </c>
      <c r="H123" s="191">
        <v>1</v>
      </c>
      <c r="I123" s="192"/>
      <c r="J123" s="193">
        <f>ROUND(I123*H123,2)</f>
        <v>0</v>
      </c>
      <c r="K123" s="189" t="s">
        <v>1</v>
      </c>
      <c r="L123" s="37"/>
      <c r="M123" s="194" t="s">
        <v>1</v>
      </c>
      <c r="N123" s="195" t="s">
        <v>45</v>
      </c>
      <c r="O123" s="75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8" t="s">
        <v>435</v>
      </c>
      <c r="AT123" s="198" t="s">
        <v>137</v>
      </c>
      <c r="AU123" s="198" t="s">
        <v>90</v>
      </c>
      <c r="AY123" s="17" t="s">
        <v>134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88</v>
      </c>
      <c r="BK123" s="199">
        <f>ROUND(I123*H123,2)</f>
        <v>0</v>
      </c>
      <c r="BL123" s="17" t="s">
        <v>435</v>
      </c>
      <c r="BM123" s="198" t="s">
        <v>436</v>
      </c>
    </row>
    <row r="124" s="2" customFormat="1" ht="16.5" customHeight="1">
      <c r="A124" s="36"/>
      <c r="B124" s="186"/>
      <c r="C124" s="187" t="s">
        <v>90</v>
      </c>
      <c r="D124" s="187" t="s">
        <v>137</v>
      </c>
      <c r="E124" s="188" t="s">
        <v>437</v>
      </c>
      <c r="F124" s="189" t="s">
        <v>438</v>
      </c>
      <c r="G124" s="190" t="s">
        <v>146</v>
      </c>
      <c r="H124" s="191">
        <v>1</v>
      </c>
      <c r="I124" s="192"/>
      <c r="J124" s="193">
        <f>ROUND(I124*H124,2)</f>
        <v>0</v>
      </c>
      <c r="K124" s="189" t="s">
        <v>1</v>
      </c>
      <c r="L124" s="37"/>
      <c r="M124" s="194" t="s">
        <v>1</v>
      </c>
      <c r="N124" s="195" t="s">
        <v>45</v>
      </c>
      <c r="O124" s="75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8" t="s">
        <v>435</v>
      </c>
      <c r="AT124" s="198" t="s">
        <v>137</v>
      </c>
      <c r="AU124" s="198" t="s">
        <v>90</v>
      </c>
      <c r="AY124" s="17" t="s">
        <v>134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7" t="s">
        <v>88</v>
      </c>
      <c r="BK124" s="199">
        <f>ROUND(I124*H124,2)</f>
        <v>0</v>
      </c>
      <c r="BL124" s="17" t="s">
        <v>435</v>
      </c>
      <c r="BM124" s="198" t="s">
        <v>439</v>
      </c>
    </row>
    <row r="125" s="12" customFormat="1" ht="22.8" customHeight="1">
      <c r="A125" s="12"/>
      <c r="B125" s="173"/>
      <c r="C125" s="12"/>
      <c r="D125" s="174" t="s">
        <v>79</v>
      </c>
      <c r="E125" s="184" t="s">
        <v>440</v>
      </c>
      <c r="F125" s="184" t="s">
        <v>441</v>
      </c>
      <c r="G125" s="12"/>
      <c r="H125" s="12"/>
      <c r="I125" s="176"/>
      <c r="J125" s="185">
        <f>BK125</f>
        <v>0</v>
      </c>
      <c r="K125" s="12"/>
      <c r="L125" s="173"/>
      <c r="M125" s="178"/>
      <c r="N125" s="179"/>
      <c r="O125" s="179"/>
      <c r="P125" s="180">
        <f>P126</f>
        <v>0</v>
      </c>
      <c r="Q125" s="179"/>
      <c r="R125" s="180">
        <f>R126</f>
        <v>0</v>
      </c>
      <c r="S125" s="179"/>
      <c r="T125" s="18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4" t="s">
        <v>161</v>
      </c>
      <c r="AT125" s="182" t="s">
        <v>79</v>
      </c>
      <c r="AU125" s="182" t="s">
        <v>88</v>
      </c>
      <c r="AY125" s="174" t="s">
        <v>134</v>
      </c>
      <c r="BK125" s="183">
        <f>BK126</f>
        <v>0</v>
      </c>
    </row>
    <row r="126" s="2" customFormat="1" ht="21.75" customHeight="1">
      <c r="A126" s="36"/>
      <c r="B126" s="186"/>
      <c r="C126" s="187" t="s">
        <v>150</v>
      </c>
      <c r="D126" s="187" t="s">
        <v>137</v>
      </c>
      <c r="E126" s="188" t="s">
        <v>442</v>
      </c>
      <c r="F126" s="189" t="s">
        <v>443</v>
      </c>
      <c r="G126" s="190" t="s">
        <v>146</v>
      </c>
      <c r="H126" s="191">
        <v>1</v>
      </c>
      <c r="I126" s="192"/>
      <c r="J126" s="193">
        <f>ROUND(I126*H126,2)</f>
        <v>0</v>
      </c>
      <c r="K126" s="189" t="s">
        <v>1</v>
      </c>
      <c r="L126" s="37"/>
      <c r="M126" s="194" t="s">
        <v>1</v>
      </c>
      <c r="N126" s="195" t="s">
        <v>45</v>
      </c>
      <c r="O126" s="75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8" t="s">
        <v>435</v>
      </c>
      <c r="AT126" s="198" t="s">
        <v>137</v>
      </c>
      <c r="AU126" s="198" t="s">
        <v>90</v>
      </c>
      <c r="AY126" s="17" t="s">
        <v>134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7" t="s">
        <v>88</v>
      </c>
      <c r="BK126" s="199">
        <f>ROUND(I126*H126,2)</f>
        <v>0</v>
      </c>
      <c r="BL126" s="17" t="s">
        <v>435</v>
      </c>
      <c r="BM126" s="198" t="s">
        <v>444</v>
      </c>
    </row>
    <row r="127" s="12" customFormat="1" ht="22.8" customHeight="1">
      <c r="A127" s="12"/>
      <c r="B127" s="173"/>
      <c r="C127" s="12"/>
      <c r="D127" s="174" t="s">
        <v>79</v>
      </c>
      <c r="E127" s="184" t="s">
        <v>445</v>
      </c>
      <c r="F127" s="184" t="s">
        <v>446</v>
      </c>
      <c r="G127" s="12"/>
      <c r="H127" s="12"/>
      <c r="I127" s="176"/>
      <c r="J127" s="185">
        <f>BK127</f>
        <v>0</v>
      </c>
      <c r="K127" s="12"/>
      <c r="L127" s="173"/>
      <c r="M127" s="178"/>
      <c r="N127" s="179"/>
      <c r="O127" s="179"/>
      <c r="P127" s="180">
        <f>P128</f>
        <v>0</v>
      </c>
      <c r="Q127" s="179"/>
      <c r="R127" s="180">
        <f>R128</f>
        <v>0</v>
      </c>
      <c r="S127" s="179"/>
      <c r="T127" s="18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4" t="s">
        <v>161</v>
      </c>
      <c r="AT127" s="182" t="s">
        <v>79</v>
      </c>
      <c r="AU127" s="182" t="s">
        <v>88</v>
      </c>
      <c r="AY127" s="174" t="s">
        <v>134</v>
      </c>
      <c r="BK127" s="183">
        <f>BK128</f>
        <v>0</v>
      </c>
    </row>
    <row r="128" s="2" customFormat="1" ht="16.5" customHeight="1">
      <c r="A128" s="36"/>
      <c r="B128" s="186"/>
      <c r="C128" s="187" t="s">
        <v>133</v>
      </c>
      <c r="D128" s="187" t="s">
        <v>137</v>
      </c>
      <c r="E128" s="188" t="s">
        <v>447</v>
      </c>
      <c r="F128" s="189" t="s">
        <v>448</v>
      </c>
      <c r="G128" s="190" t="s">
        <v>146</v>
      </c>
      <c r="H128" s="191">
        <v>1</v>
      </c>
      <c r="I128" s="192"/>
      <c r="J128" s="193">
        <f>ROUND(I128*H128,2)</f>
        <v>0</v>
      </c>
      <c r="K128" s="189" t="s">
        <v>1</v>
      </c>
      <c r="L128" s="37"/>
      <c r="M128" s="232" t="s">
        <v>1</v>
      </c>
      <c r="N128" s="233" t="s">
        <v>45</v>
      </c>
      <c r="O128" s="234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8" t="s">
        <v>435</v>
      </c>
      <c r="AT128" s="198" t="s">
        <v>137</v>
      </c>
      <c r="AU128" s="198" t="s">
        <v>90</v>
      </c>
      <c r="AY128" s="17" t="s">
        <v>134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7" t="s">
        <v>88</v>
      </c>
      <c r="BK128" s="199">
        <f>ROUND(I128*H128,2)</f>
        <v>0</v>
      </c>
      <c r="BL128" s="17" t="s">
        <v>435</v>
      </c>
      <c r="BM128" s="198" t="s">
        <v>449</v>
      </c>
    </row>
    <row r="129" s="2" customFormat="1" ht="6.96" customHeight="1">
      <c r="A129" s="36"/>
      <c r="B129" s="58"/>
      <c r="C129" s="59"/>
      <c r="D129" s="59"/>
      <c r="E129" s="59"/>
      <c r="F129" s="59"/>
      <c r="G129" s="59"/>
      <c r="H129" s="59"/>
      <c r="I129" s="146"/>
      <c r="J129" s="59"/>
      <c r="K129" s="59"/>
      <c r="L129" s="37"/>
      <c r="M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</sheetData>
  <autoFilter ref="C119:K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Klocová, Lucie</dc:creator>
  <cp:lastModifiedBy>Klocová, Lucie</cp:lastModifiedBy>
  <dcterms:created xsi:type="dcterms:W3CDTF">2020-02-26T13:27:35Z</dcterms:created>
  <dcterms:modified xsi:type="dcterms:W3CDTF">2020-02-26T13:27:38Z</dcterms:modified>
</cp:coreProperties>
</file>